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  <sheet name="последняя" sheetId="4" r:id="rId4"/>
  </sheets>
  <definedNames/>
  <calcPr fullCalcOnLoad="1"/>
</workbook>
</file>

<file path=xl/sharedStrings.xml><?xml version="1.0" encoding="utf-8"?>
<sst xmlns="http://schemas.openxmlformats.org/spreadsheetml/2006/main" count="275" uniqueCount="93">
  <si>
    <t xml:space="preserve">Мероприятия </t>
  </si>
  <si>
    <t xml:space="preserve">единица измерения </t>
  </si>
  <si>
    <t xml:space="preserve">объемы работ </t>
  </si>
  <si>
    <t>стоимость работ, тыс.руб.</t>
  </si>
  <si>
    <t xml:space="preserve">Объем финансирования, тыс.руб. </t>
  </si>
  <si>
    <t xml:space="preserve">средства местного бюджета </t>
  </si>
  <si>
    <t xml:space="preserve">субсидии областного бюджета </t>
  </si>
  <si>
    <t>средства предприятий и организаций ЖКХ</t>
  </si>
  <si>
    <t>Котельные, всего</t>
  </si>
  <si>
    <t>ед.</t>
  </si>
  <si>
    <t>в том числе муниципальные</t>
  </si>
  <si>
    <t>из них задание по подготовке (расписывается пообъектно)</t>
  </si>
  <si>
    <t>Капитальный ремонт котельной отделения сестринского ухода с. Рождественнон</t>
  </si>
  <si>
    <t>Ремонт котельной 26 кв г.п. Мышкин</t>
  </si>
  <si>
    <t>Ремонт электрокотла Левинский сельский клуб</t>
  </si>
  <si>
    <t>Ремонт электрокотла в Серском сельском клубе</t>
  </si>
  <si>
    <t xml:space="preserve">Ремонт электрокотла в Мартыновском сельском Доме культуре </t>
  </si>
  <si>
    <t>Центральные тепловые пункты (ЦТП) - всего,</t>
  </si>
  <si>
    <t>Тепловые сети - всего</t>
  </si>
  <si>
    <t>км</t>
  </si>
  <si>
    <t>из них задание по замене ветхих тепловых сетей - всего</t>
  </si>
  <si>
    <t xml:space="preserve">в т.ч. Муниципапльных </t>
  </si>
  <si>
    <t>пообъектная разбивка по замене ветхих тепловых сетей:</t>
  </si>
  <si>
    <t>Другие работы на системах теплоснабжения (расписываются пообъектно):</t>
  </si>
  <si>
    <t>Водопроводные сети - всего</t>
  </si>
  <si>
    <t>в т.ч муниципальных</t>
  </si>
  <si>
    <t xml:space="preserve">из них задание по замене ветхих водопроводных сетей - всего </t>
  </si>
  <si>
    <t>пообъектная разбивка по замене ветхих водопроводных сетей:</t>
  </si>
  <si>
    <t>ремонт водопровода с. Сера</t>
  </si>
  <si>
    <t>ремонт водопровода с. Юхоть</t>
  </si>
  <si>
    <t xml:space="preserve">Канализационные сети - всего </t>
  </si>
  <si>
    <t xml:space="preserve">в т.ч. Муниципальные </t>
  </si>
  <si>
    <t>в т.ч. Муниципальных</t>
  </si>
  <si>
    <t>пообъектная разбивка по замене ветхих канализационных сетей</t>
  </si>
  <si>
    <t>Ремонт очистных сооружений водопровода (расписывается пообъектно)</t>
  </si>
  <si>
    <t>Ремонт очистных сооружений канализации (расписывается пообъектно)</t>
  </si>
  <si>
    <t>Ремонт артезианских скважин (расписывается пообъектно)</t>
  </si>
  <si>
    <t>1</t>
  </si>
  <si>
    <t>90</t>
  </si>
  <si>
    <t>Ремонт скважины с.Сера</t>
  </si>
  <si>
    <t>Ремонт водонапорных башен (расписывается пообъектно)</t>
  </si>
  <si>
    <t>Ремонт ВНБ п. Юхоть</t>
  </si>
  <si>
    <t>Ремонт ВНБ д. Крюково</t>
  </si>
  <si>
    <t>Ремонт и создание локальных источников водоснабжения (расписывается пообъектно)</t>
  </si>
  <si>
    <t>Другие работы на системах водоснабжения и водоотведения (расписываются пообъектно):</t>
  </si>
  <si>
    <t>Станция 1 подъема водопроводных очистных сооружений - всего</t>
  </si>
  <si>
    <t>в том числе ремонт клапана обратного 3шт.</t>
  </si>
  <si>
    <t xml:space="preserve">ремонт дренажных насосов ВКС 5/24 2 шт. </t>
  </si>
  <si>
    <t xml:space="preserve">ремонт здания станции </t>
  </si>
  <si>
    <t>ремонт лестницы станции подъема</t>
  </si>
  <si>
    <t>Станция 2 подъема водопроводных очистных сооружений - всего</t>
  </si>
  <si>
    <t>в том числе ремонт насоса К 150-125-315 1 шт.</t>
  </si>
  <si>
    <t xml:space="preserve">ремонт запорной арматуры </t>
  </si>
  <si>
    <t xml:space="preserve">ремонт клапана обратного Ф - 200 3 шт. </t>
  </si>
  <si>
    <t xml:space="preserve">Замена запорной арматуры на сетях водопровода </t>
  </si>
  <si>
    <t>Режимная наладка котлов очистных сооружений водопрвода</t>
  </si>
  <si>
    <t xml:space="preserve">Чистка иловых карт на очистных сооружения канализации </t>
  </si>
  <si>
    <t>ремонт здания КНС № 3</t>
  </si>
  <si>
    <t xml:space="preserve">ремонт узла учета газа РГ-250 на котельной очистных сооружениях канализации </t>
  </si>
  <si>
    <t xml:space="preserve">Работы </t>
  </si>
  <si>
    <t>Электрические сети - всего</t>
  </si>
  <si>
    <t xml:space="preserve">из них задание по замене ветхих электрических сетей - всего </t>
  </si>
  <si>
    <t>в т.ч. Муниципальных ул.Мологская, пересечение ул.Пушкина-Гагарина</t>
  </si>
  <si>
    <t>0,38</t>
  </si>
  <si>
    <t>пообъектная разбивка по замене ветхих электрических сетей:</t>
  </si>
  <si>
    <t>ремонт трансформаторных подстанций (расписывается пообъектно)</t>
  </si>
  <si>
    <t>5,0</t>
  </si>
  <si>
    <t>Объекты социальной сферы - всего,</t>
  </si>
  <si>
    <t>тыс.кв.м</t>
  </si>
  <si>
    <t>в том числе муниципальной собственности</t>
  </si>
  <si>
    <t>Итого</t>
  </si>
  <si>
    <t xml:space="preserve">ремонт канализационных сетей ул.Комсомольская </t>
  </si>
  <si>
    <t xml:space="preserve">ремонт канализационных сетей ул.Самкова </t>
  </si>
  <si>
    <t xml:space="preserve">ремонт канализационных сетей ул. Штабская  </t>
  </si>
  <si>
    <t>Другие работы на системах электроснабжения (расписывается пообъектно) расчистка трассы ВЛ-10кВ,ВЛ-0,4 кВ</t>
  </si>
  <si>
    <t>15,8</t>
  </si>
  <si>
    <t>203,7</t>
  </si>
  <si>
    <t>26</t>
  </si>
  <si>
    <t>План подготовки объектов жилищно-коммунального хозяйства и социальной сферы Мышкинского муниципального района к осенне-зимнему периоду  2009 -2010годов</t>
  </si>
  <si>
    <t>замена тепловых сетей по ул.Газовиков (кредиторская задолженность 2006 г.)</t>
  </si>
  <si>
    <t>замена тепловых сетей по ул.Строителей д.5 (кредиторская задолженность 2008 г.)</t>
  </si>
  <si>
    <t>21,4</t>
  </si>
  <si>
    <t>замена водопровода по ул.Самкова (кредиторская задолженность 2008 г.)</t>
  </si>
  <si>
    <t xml:space="preserve">и.о. Главы Мышкинского муниципального района </t>
  </si>
  <si>
    <t xml:space="preserve">О.В.Минаева </t>
  </si>
  <si>
    <t>Глава Мышкинского муниципального района</t>
  </si>
  <si>
    <t>А.Г.Курицин</t>
  </si>
  <si>
    <t xml:space="preserve">из них задание по замене ветхих канализационных сетей - всего </t>
  </si>
  <si>
    <t>Реконструкция  котельной Рождественской больницы</t>
  </si>
  <si>
    <t>ремонт канализационных сетей ул. Угличская</t>
  </si>
  <si>
    <t>0,018</t>
  </si>
  <si>
    <t xml:space="preserve">Приложение №1 к постановлению Администрации Мышкинского МР                                                                                                                                                                             23.12.2009г. № 1081  </t>
  </si>
  <si>
    <t xml:space="preserve">Приложение №1 к постановлению Администрации Мышкинского МР                                                                                                                                                                             "23"  декабря 2009  № 1081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</si>
</sst>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;[Red]0.00"/>
    <numFmt numFmtId="171" formatCode="0;[Red]0"/>
  </numFmts>
  <fonts count="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69.125" style="1" customWidth="1"/>
    <col min="2" max="4" width="9.125" style="1" customWidth="1"/>
    <col min="5" max="5" width="11.875" style="1" customWidth="1"/>
    <col min="6" max="6" width="12.125" style="1" customWidth="1"/>
    <col min="7" max="7" width="12.625" style="1" customWidth="1"/>
    <col min="8" max="16384" width="9.125" style="1" customWidth="1"/>
  </cols>
  <sheetData>
    <row r="1" spans="3:7" ht="36.75" customHeight="1">
      <c r="C1" s="28" t="s">
        <v>92</v>
      </c>
      <c r="D1" s="28"/>
      <c r="E1" s="28"/>
      <c r="F1" s="28"/>
      <c r="G1" s="28"/>
    </row>
    <row r="2" spans="1:7" ht="43.5" customHeight="1">
      <c r="A2" s="30" t="s">
        <v>78</v>
      </c>
      <c r="B2" s="30"/>
      <c r="C2" s="30"/>
      <c r="D2" s="30"/>
      <c r="E2" s="30"/>
      <c r="F2" s="30"/>
      <c r="G2" s="30"/>
    </row>
    <row r="3" spans="1:7" ht="51" customHeight="1">
      <c r="A3" s="31" t="s">
        <v>0</v>
      </c>
      <c r="B3" s="32" t="s">
        <v>1</v>
      </c>
      <c r="C3" s="31" t="s">
        <v>2</v>
      </c>
      <c r="D3" s="31" t="s">
        <v>3</v>
      </c>
      <c r="E3" s="31" t="s">
        <v>4</v>
      </c>
      <c r="F3" s="31"/>
      <c r="G3" s="31"/>
    </row>
    <row r="4" spans="1:7" ht="51" customHeight="1">
      <c r="A4" s="31"/>
      <c r="B4" s="32"/>
      <c r="C4" s="31"/>
      <c r="D4" s="31"/>
      <c r="E4" s="2" t="s">
        <v>5</v>
      </c>
      <c r="F4" s="2" t="s">
        <v>6</v>
      </c>
      <c r="G4" s="2" t="s">
        <v>7</v>
      </c>
    </row>
    <row r="5" spans="1:7" ht="15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58" s="6" customFormat="1" ht="12.75">
      <c r="A6" s="3" t="s">
        <v>8</v>
      </c>
      <c r="B6" s="3" t="s">
        <v>9</v>
      </c>
      <c r="C6" s="3">
        <v>26</v>
      </c>
      <c r="D6" s="4">
        <f>D10+D14</f>
        <v>467.808</v>
      </c>
      <c r="E6" s="4">
        <f>E10+E14</f>
        <v>122</v>
      </c>
      <c r="F6" s="19">
        <f>F10+F14</f>
        <v>345.8</v>
      </c>
      <c r="G6" s="4">
        <f>G9+G10+G11+G12+G13</f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2.75">
      <c r="A7" s="2" t="s">
        <v>10</v>
      </c>
      <c r="B7" s="2" t="s">
        <v>9</v>
      </c>
      <c r="C7" s="7" t="s">
        <v>77</v>
      </c>
      <c r="D7" s="8"/>
      <c r="E7" s="8"/>
      <c r="F7" s="8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2.75">
      <c r="A8" s="2" t="s">
        <v>11</v>
      </c>
      <c r="B8" s="2" t="s">
        <v>9</v>
      </c>
      <c r="C8" s="2"/>
      <c r="D8" s="8"/>
      <c r="E8" s="8"/>
      <c r="F8" s="8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.75" hidden="1">
      <c r="A9" s="10" t="s">
        <v>12</v>
      </c>
      <c r="B9" s="2"/>
      <c r="C9" s="2">
        <v>1</v>
      </c>
      <c r="D9" s="8">
        <f>E9+F9+G9</f>
        <v>550</v>
      </c>
      <c r="E9" s="8">
        <v>130</v>
      </c>
      <c r="F9" s="8">
        <v>420</v>
      </c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s="10" t="s">
        <v>13</v>
      </c>
      <c r="B10" s="2"/>
      <c r="C10" s="2">
        <v>1</v>
      </c>
      <c r="D10" s="8">
        <v>204.008</v>
      </c>
      <c r="E10" s="8">
        <v>47</v>
      </c>
      <c r="F10" s="18">
        <v>157</v>
      </c>
      <c r="G10" s="8">
        <f>G13+G15+G16+G17+G18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.75" hidden="1">
      <c r="A11" s="10" t="s">
        <v>14</v>
      </c>
      <c r="B11" s="2"/>
      <c r="C11" s="2">
        <v>1</v>
      </c>
      <c r="D11" s="8">
        <f aca="true" t="shared" si="0" ref="D11:D25">E11+F11+G11</f>
        <v>53</v>
      </c>
      <c r="E11" s="8">
        <v>16</v>
      </c>
      <c r="F11" s="8">
        <v>37</v>
      </c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 hidden="1">
      <c r="A12" s="10" t="s">
        <v>15</v>
      </c>
      <c r="B12" s="2"/>
      <c r="C12" s="2">
        <v>1</v>
      </c>
      <c r="D12" s="8">
        <f t="shared" si="0"/>
        <v>55</v>
      </c>
      <c r="E12" s="8">
        <v>10</v>
      </c>
      <c r="F12" s="8">
        <v>45</v>
      </c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 hidden="1">
      <c r="A13" s="10" t="s">
        <v>16</v>
      </c>
      <c r="B13" s="2"/>
      <c r="C13" s="2">
        <v>1</v>
      </c>
      <c r="D13" s="8">
        <f t="shared" si="0"/>
        <v>72</v>
      </c>
      <c r="E13" s="8">
        <v>15</v>
      </c>
      <c r="F13" s="8">
        <v>57</v>
      </c>
      <c r="G13" s="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s="10" t="s">
        <v>88</v>
      </c>
      <c r="B14" s="2"/>
      <c r="C14" s="2">
        <v>1</v>
      </c>
      <c r="D14" s="8">
        <v>263.8</v>
      </c>
      <c r="E14" s="8">
        <v>75</v>
      </c>
      <c r="F14" s="8">
        <v>188.8</v>
      </c>
      <c r="G14" s="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s="6" customFormat="1" ht="12.75">
      <c r="A15" s="3" t="s">
        <v>17</v>
      </c>
      <c r="B15" s="3" t="s">
        <v>9</v>
      </c>
      <c r="C15" s="3"/>
      <c r="D15" s="4">
        <f t="shared" si="0"/>
        <v>0</v>
      </c>
      <c r="E15" s="4"/>
      <c r="F15" s="4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2.75">
      <c r="A16" s="2" t="s">
        <v>10</v>
      </c>
      <c r="B16" s="2" t="s">
        <v>9</v>
      </c>
      <c r="C16" s="7"/>
      <c r="D16" s="8">
        <f t="shared" si="0"/>
        <v>0</v>
      </c>
      <c r="E16" s="8"/>
      <c r="F16" s="8"/>
      <c r="G16" s="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s="2" t="s">
        <v>11</v>
      </c>
      <c r="B17" s="2" t="s">
        <v>9</v>
      </c>
      <c r="C17" s="2"/>
      <c r="D17" s="8">
        <f t="shared" si="0"/>
        <v>0</v>
      </c>
      <c r="E17" s="8"/>
      <c r="F17" s="8"/>
      <c r="G17" s="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6" customFormat="1" ht="12.75">
      <c r="A18" s="11" t="s">
        <v>18</v>
      </c>
      <c r="B18" s="11" t="s">
        <v>19</v>
      </c>
      <c r="C18" s="11" t="s">
        <v>81</v>
      </c>
      <c r="D18" s="4">
        <f>D22</f>
        <v>40.3</v>
      </c>
      <c r="E18" s="4">
        <f>E22</f>
        <v>40.3</v>
      </c>
      <c r="F18" s="4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2.75">
      <c r="A19" s="2" t="s">
        <v>10</v>
      </c>
      <c r="B19" s="7" t="s">
        <v>19</v>
      </c>
      <c r="C19" s="2">
        <v>20.8</v>
      </c>
      <c r="D19" s="8">
        <v>40.3</v>
      </c>
      <c r="E19" s="8">
        <v>40.3</v>
      </c>
      <c r="F19" s="8"/>
      <c r="G19" s="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s="2" t="s">
        <v>20</v>
      </c>
      <c r="B20" s="7" t="s">
        <v>19</v>
      </c>
      <c r="C20" s="7"/>
      <c r="D20" s="8">
        <f t="shared" si="0"/>
        <v>0</v>
      </c>
      <c r="E20" s="8"/>
      <c r="F20" s="8"/>
      <c r="G20" s="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2.75">
      <c r="A21" s="2" t="s">
        <v>21</v>
      </c>
      <c r="B21" s="7" t="s">
        <v>19</v>
      </c>
      <c r="C21" s="2"/>
      <c r="D21" s="8">
        <f t="shared" si="0"/>
        <v>0</v>
      </c>
      <c r="E21" s="8"/>
      <c r="F21" s="8"/>
      <c r="G21" s="2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6" customFormat="1" ht="12.75">
      <c r="A22" s="11" t="s">
        <v>22</v>
      </c>
      <c r="B22" s="11" t="s">
        <v>19</v>
      </c>
      <c r="C22" s="11"/>
      <c r="D22" s="4">
        <f>D23+D24</f>
        <v>40.3</v>
      </c>
      <c r="E22" s="4">
        <f>E23+E24</f>
        <v>40.3</v>
      </c>
      <c r="F22" s="4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2.75">
      <c r="A23" s="7" t="s">
        <v>79</v>
      </c>
      <c r="B23" s="7"/>
      <c r="C23" s="7"/>
      <c r="D23" s="8">
        <v>25.3</v>
      </c>
      <c r="E23" s="8">
        <v>25.3</v>
      </c>
      <c r="F23" s="8"/>
      <c r="G23" s="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2.75">
      <c r="A24" s="7" t="s">
        <v>80</v>
      </c>
      <c r="B24" s="7"/>
      <c r="C24" s="7"/>
      <c r="D24" s="8">
        <v>15</v>
      </c>
      <c r="E24" s="8">
        <v>15</v>
      </c>
      <c r="F24" s="8"/>
      <c r="G24" s="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2.75">
      <c r="A25" s="2" t="s">
        <v>23</v>
      </c>
      <c r="B25" s="7" t="s">
        <v>19</v>
      </c>
      <c r="C25" s="2"/>
      <c r="D25" s="8">
        <f t="shared" si="0"/>
        <v>0</v>
      </c>
      <c r="E25" s="8"/>
      <c r="F25" s="8"/>
      <c r="G25" s="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6" customFormat="1" ht="12.75">
      <c r="A26" s="11" t="s">
        <v>24</v>
      </c>
      <c r="B26" s="11" t="s">
        <v>19</v>
      </c>
      <c r="C26" s="12">
        <v>60.8</v>
      </c>
      <c r="D26" s="4">
        <v>206.5</v>
      </c>
      <c r="E26" s="4">
        <f>E28+E33</f>
        <v>47.693</v>
      </c>
      <c r="F26" s="4">
        <f>F28+F33</f>
        <v>158.80700000000002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2.75">
      <c r="A27" s="2" t="s">
        <v>25</v>
      </c>
      <c r="B27" s="7" t="s">
        <v>19</v>
      </c>
      <c r="C27" s="2">
        <v>60.8</v>
      </c>
      <c r="D27" s="8"/>
      <c r="E27" s="8"/>
      <c r="F27" s="8"/>
      <c r="G27" s="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2" t="s">
        <v>26</v>
      </c>
      <c r="B28" s="7" t="s">
        <v>19</v>
      </c>
      <c r="C28" s="3">
        <v>0.18</v>
      </c>
      <c r="D28" s="8">
        <v>200</v>
      </c>
      <c r="E28" s="8">
        <v>41.193</v>
      </c>
      <c r="F28" s="18">
        <f>D28-E28</f>
        <v>158.80700000000002</v>
      </c>
      <c r="G28" s="1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2.75">
      <c r="A29" s="7" t="s">
        <v>21</v>
      </c>
      <c r="B29" s="7" t="s">
        <v>19</v>
      </c>
      <c r="C29" s="3">
        <v>0.18</v>
      </c>
      <c r="D29" s="8">
        <v>200</v>
      </c>
      <c r="E29" s="8">
        <v>41.193</v>
      </c>
      <c r="F29" s="18">
        <f>D29-E29</f>
        <v>158.80700000000002</v>
      </c>
      <c r="G29" s="1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>
      <c r="A30" s="2" t="s">
        <v>27</v>
      </c>
      <c r="B30" s="7"/>
      <c r="C30" s="2"/>
      <c r="D30" s="8"/>
      <c r="E30" s="8"/>
      <c r="F30" s="8"/>
      <c r="G30" s="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2.75">
      <c r="A31" s="10" t="s">
        <v>28</v>
      </c>
      <c r="B31" s="7" t="s">
        <v>19</v>
      </c>
      <c r="C31" s="2">
        <v>0.18</v>
      </c>
      <c r="D31" s="8">
        <v>200</v>
      </c>
      <c r="E31" s="8">
        <v>41.193</v>
      </c>
      <c r="F31" s="18">
        <f>D31-E31</f>
        <v>158.80700000000002</v>
      </c>
      <c r="G31" s="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 hidden="1">
      <c r="A32" s="10" t="s">
        <v>29</v>
      </c>
      <c r="B32" s="7" t="s">
        <v>19</v>
      </c>
      <c r="C32" s="2">
        <v>0.2</v>
      </c>
      <c r="D32" s="8">
        <v>250</v>
      </c>
      <c r="E32" s="8">
        <v>46</v>
      </c>
      <c r="F32" s="18">
        <v>154</v>
      </c>
      <c r="G32" s="18">
        <v>50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2.75">
      <c r="A33" s="10" t="s">
        <v>82</v>
      </c>
      <c r="B33" s="7"/>
      <c r="C33" s="2"/>
      <c r="D33" s="8">
        <v>6.5</v>
      </c>
      <c r="E33" s="8">
        <v>6.5</v>
      </c>
      <c r="F33" s="18"/>
      <c r="G33" s="1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6" customFormat="1" ht="12.75">
      <c r="A34" s="3" t="s">
        <v>30</v>
      </c>
      <c r="B34" s="11" t="s">
        <v>19</v>
      </c>
      <c r="C34" s="3">
        <v>15.8</v>
      </c>
      <c r="D34" s="19">
        <f>D38+D39+D40</f>
        <v>366.214</v>
      </c>
      <c r="E34" s="4">
        <f>E36</f>
        <v>74.819</v>
      </c>
      <c r="F34" s="19">
        <f>F36</f>
        <v>291.395</v>
      </c>
      <c r="G34" s="19">
        <v>0</v>
      </c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2.75">
      <c r="A35" s="7" t="s">
        <v>31</v>
      </c>
      <c r="B35" s="7" t="s">
        <v>19</v>
      </c>
      <c r="C35" s="7" t="s">
        <v>75</v>
      </c>
      <c r="D35" s="8"/>
      <c r="E35" s="8"/>
      <c r="F35" s="8"/>
      <c r="G35" s="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>
      <c r="A36" s="2" t="s">
        <v>87</v>
      </c>
      <c r="B36" s="7" t="s">
        <v>19</v>
      </c>
      <c r="C36" s="2">
        <v>0.29</v>
      </c>
      <c r="D36" s="18">
        <f>D38+D39+D40</f>
        <v>366.214</v>
      </c>
      <c r="E36" s="18">
        <f>E38+E39+E40</f>
        <v>74.819</v>
      </c>
      <c r="F36" s="18">
        <f>F38+F39+F40</f>
        <v>291.395</v>
      </c>
      <c r="G36" s="18"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2.75">
      <c r="A37" s="7" t="s">
        <v>33</v>
      </c>
      <c r="B37" s="7"/>
      <c r="C37" s="7"/>
      <c r="D37" s="8"/>
      <c r="E37" s="20"/>
      <c r="F37" s="21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>
      <c r="A38" s="2" t="s">
        <v>73</v>
      </c>
      <c r="B38" s="7" t="s">
        <v>19</v>
      </c>
      <c r="C38" s="2">
        <v>0.01</v>
      </c>
      <c r="D38" s="8">
        <v>72</v>
      </c>
      <c r="E38" s="8">
        <v>17</v>
      </c>
      <c r="F38" s="18">
        <v>55</v>
      </c>
      <c r="G38" s="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2.75">
      <c r="A39" s="2" t="s">
        <v>71</v>
      </c>
      <c r="B39" s="7" t="s">
        <v>19</v>
      </c>
      <c r="C39" s="13">
        <v>0.27</v>
      </c>
      <c r="D39" s="8">
        <v>233.214</v>
      </c>
      <c r="E39" s="8">
        <f>25.219+18.6</f>
        <v>43.819</v>
      </c>
      <c r="F39" s="18">
        <f>D39-E39</f>
        <v>189.39499999999998</v>
      </c>
      <c r="G39" s="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>
      <c r="A40" s="2" t="s">
        <v>72</v>
      </c>
      <c r="B40" s="7" t="s">
        <v>19</v>
      </c>
      <c r="C40" s="2">
        <v>0.011</v>
      </c>
      <c r="D40" s="8">
        <v>61</v>
      </c>
      <c r="E40" s="8">
        <v>14</v>
      </c>
      <c r="F40" s="18">
        <v>47</v>
      </c>
      <c r="G40" s="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2.75">
      <c r="A41" s="2" t="s">
        <v>32</v>
      </c>
      <c r="B41" s="7" t="s">
        <v>19</v>
      </c>
      <c r="C41" s="2">
        <v>0.263</v>
      </c>
      <c r="D41" s="8">
        <f>D36</f>
        <v>366.214</v>
      </c>
      <c r="E41" s="8">
        <v>74.8</v>
      </c>
      <c r="F41" s="8">
        <v>291.4</v>
      </c>
      <c r="G41" s="18"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 hidden="1">
      <c r="A42" s="7" t="s">
        <v>33</v>
      </c>
      <c r="B42" s="7" t="s">
        <v>19</v>
      </c>
      <c r="C42" s="7"/>
      <c r="D42" s="8">
        <f>E42+F42+G42</f>
        <v>0</v>
      </c>
      <c r="E42" s="8"/>
      <c r="F42" s="8"/>
      <c r="G42" s="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2.75">
      <c r="A43" s="2" t="s">
        <v>34</v>
      </c>
      <c r="B43" s="2" t="s">
        <v>9</v>
      </c>
      <c r="C43" s="2"/>
      <c r="D43" s="8">
        <f>E43+F43+G43</f>
        <v>0</v>
      </c>
      <c r="E43" s="8"/>
      <c r="F43" s="8"/>
      <c r="G43" s="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>
      <c r="A44" s="7" t="s">
        <v>35</v>
      </c>
      <c r="B44" s="2" t="s">
        <v>9</v>
      </c>
      <c r="C44" s="7"/>
      <c r="D44" s="8">
        <f>E44+F44+G44</f>
        <v>0</v>
      </c>
      <c r="E44" s="8"/>
      <c r="F44" s="8"/>
      <c r="G44" s="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6" customFormat="1" ht="12.75">
      <c r="A45" s="3" t="s">
        <v>36</v>
      </c>
      <c r="B45" s="3" t="s">
        <v>9</v>
      </c>
      <c r="C45" s="11" t="s">
        <v>37</v>
      </c>
      <c r="D45" s="11" t="s">
        <v>38</v>
      </c>
      <c r="E45" s="4">
        <v>21</v>
      </c>
      <c r="F45" s="19">
        <v>69</v>
      </c>
      <c r="G45" s="19"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12.75">
      <c r="A46" s="10" t="s">
        <v>39</v>
      </c>
      <c r="B46" s="2"/>
      <c r="C46" s="2">
        <v>1</v>
      </c>
      <c r="D46" s="8">
        <v>90</v>
      </c>
      <c r="E46" s="8">
        <v>21</v>
      </c>
      <c r="F46" s="18">
        <v>69</v>
      </c>
      <c r="G46" s="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s="6" customFormat="1" ht="12.75">
      <c r="A47" s="11" t="s">
        <v>40</v>
      </c>
      <c r="B47" s="3" t="s">
        <v>9</v>
      </c>
      <c r="C47" s="4">
        <f>C48+C49</f>
        <v>2</v>
      </c>
      <c r="D47" s="4">
        <f>D48+D49</f>
        <v>176</v>
      </c>
      <c r="E47" s="4">
        <f>E48+E49</f>
        <v>41</v>
      </c>
      <c r="F47" s="4">
        <f>F48+F49</f>
        <v>135</v>
      </c>
      <c r="G47" s="19">
        <f>G48+G49</f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12.75">
      <c r="A48" s="14" t="s">
        <v>41</v>
      </c>
      <c r="B48" s="2"/>
      <c r="C48" s="7" t="s">
        <v>37</v>
      </c>
      <c r="D48" s="8">
        <v>88</v>
      </c>
      <c r="E48" s="8">
        <v>20</v>
      </c>
      <c r="F48" s="8">
        <v>68</v>
      </c>
      <c r="G48" s="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ht="12.75">
      <c r="A49" s="14" t="s">
        <v>42</v>
      </c>
      <c r="B49" s="2"/>
      <c r="C49" s="7" t="s">
        <v>37</v>
      </c>
      <c r="D49" s="8">
        <v>88</v>
      </c>
      <c r="E49" s="8">
        <v>21</v>
      </c>
      <c r="F49" s="8">
        <f>D49-E49</f>
        <v>67</v>
      </c>
      <c r="G49" s="2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25.5">
      <c r="A50" s="2" t="s">
        <v>43</v>
      </c>
      <c r="B50" s="2" t="s">
        <v>9</v>
      </c>
      <c r="C50" s="2"/>
      <c r="D50" s="8">
        <f>E50+F50+G50</f>
        <v>0</v>
      </c>
      <c r="E50" s="8"/>
      <c r="F50" s="8"/>
      <c r="G50" s="2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s="6" customFormat="1" ht="25.5">
      <c r="A51" s="3" t="s">
        <v>44</v>
      </c>
      <c r="B51" s="3"/>
      <c r="C51" s="3"/>
      <c r="D51" s="4">
        <f>D52+D57+D61+D62+D63+D64+D65</f>
        <v>688.2</v>
      </c>
      <c r="E51" s="4">
        <f>E52+E53+E54+E55+E56+E57+E58+E59+E60+E61+E62+E63+E64+E65</f>
        <v>0</v>
      </c>
      <c r="F51" s="4">
        <f>F52+F53+F54+F55+F56+F57+F58+F59+F60+F61+F62+F63+F64+F65</f>
        <v>0</v>
      </c>
      <c r="G51" s="4">
        <f>G52+G57+G61+G62+G63+G64+G65</f>
        <v>688.2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6" customFormat="1" ht="12.75">
      <c r="A52" s="3" t="s">
        <v>45</v>
      </c>
      <c r="B52" s="3"/>
      <c r="C52" s="3"/>
      <c r="D52" s="4">
        <f>D53+D54+D55+D56</f>
        <v>200</v>
      </c>
      <c r="E52" s="4"/>
      <c r="F52" s="4"/>
      <c r="G52" s="4">
        <f>G53+G54+G55+G56</f>
        <v>200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2.75">
      <c r="A53" s="2" t="s">
        <v>46</v>
      </c>
      <c r="B53" s="2"/>
      <c r="C53" s="2"/>
      <c r="D53" s="8">
        <f aca="true" t="shared" si="1" ref="D53:D65">E53+F53+G53</f>
        <v>25</v>
      </c>
      <c r="E53" s="8"/>
      <c r="F53" s="8"/>
      <c r="G53" s="18">
        <v>25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>
      <c r="A54" s="2" t="s">
        <v>47</v>
      </c>
      <c r="B54" s="2"/>
      <c r="C54" s="2"/>
      <c r="D54" s="8">
        <f t="shared" si="1"/>
        <v>75</v>
      </c>
      <c r="E54" s="8"/>
      <c r="F54" s="8"/>
      <c r="G54" s="18">
        <v>75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2.75">
      <c r="A55" s="2" t="s">
        <v>48</v>
      </c>
      <c r="B55" s="2"/>
      <c r="C55" s="2"/>
      <c r="D55" s="8">
        <f t="shared" si="1"/>
        <v>80</v>
      </c>
      <c r="E55" s="8"/>
      <c r="F55" s="8"/>
      <c r="G55" s="18">
        <v>80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2.75">
      <c r="A56" s="2" t="s">
        <v>49</v>
      </c>
      <c r="B56" s="2"/>
      <c r="C56" s="2"/>
      <c r="D56" s="8">
        <f t="shared" si="1"/>
        <v>20</v>
      </c>
      <c r="E56" s="8"/>
      <c r="F56" s="8"/>
      <c r="G56" s="18">
        <v>20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s="6" customFormat="1" ht="12.75">
      <c r="A57" s="3" t="s">
        <v>50</v>
      </c>
      <c r="B57" s="3"/>
      <c r="C57" s="3"/>
      <c r="D57" s="4">
        <f>D58+D59+D60</f>
        <v>200</v>
      </c>
      <c r="E57" s="4"/>
      <c r="F57" s="4"/>
      <c r="G57" s="4">
        <f>G58+G59+G60</f>
        <v>200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ht="12.75">
      <c r="A58" s="2" t="s">
        <v>51</v>
      </c>
      <c r="B58" s="2"/>
      <c r="C58" s="2"/>
      <c r="D58" s="8">
        <f t="shared" si="1"/>
        <v>75</v>
      </c>
      <c r="E58" s="8"/>
      <c r="F58" s="8"/>
      <c r="G58" s="18">
        <v>75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2.75">
      <c r="A59" s="2" t="s">
        <v>52</v>
      </c>
      <c r="B59" s="2"/>
      <c r="C59" s="2"/>
      <c r="D59" s="8">
        <f t="shared" si="1"/>
        <v>100</v>
      </c>
      <c r="E59" s="8"/>
      <c r="F59" s="8"/>
      <c r="G59" s="18">
        <v>100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ht="12.75">
      <c r="A60" s="2" t="s">
        <v>53</v>
      </c>
      <c r="B60" s="2"/>
      <c r="C60" s="2"/>
      <c r="D60" s="8">
        <f t="shared" si="1"/>
        <v>25</v>
      </c>
      <c r="E60" s="8"/>
      <c r="F60" s="8"/>
      <c r="G60" s="18">
        <v>25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s="6" customFormat="1" ht="12.75">
      <c r="A61" s="3" t="s">
        <v>54</v>
      </c>
      <c r="B61" s="3"/>
      <c r="C61" s="3"/>
      <c r="D61" s="4">
        <f t="shared" si="1"/>
        <v>100</v>
      </c>
      <c r="E61" s="4"/>
      <c r="F61" s="4"/>
      <c r="G61" s="19">
        <v>100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s="6" customFormat="1" ht="12.75">
      <c r="A62" s="3" t="s">
        <v>55</v>
      </c>
      <c r="B62" s="3"/>
      <c r="C62" s="3"/>
      <c r="D62" s="4">
        <f t="shared" si="1"/>
        <v>18.2</v>
      </c>
      <c r="E62" s="4"/>
      <c r="F62" s="4"/>
      <c r="G62" s="19">
        <v>18.2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58" ht="12.75">
      <c r="A63" s="3" t="s">
        <v>56</v>
      </c>
      <c r="B63" s="2"/>
      <c r="C63" s="2"/>
      <c r="D63" s="4">
        <f t="shared" si="1"/>
        <v>40</v>
      </c>
      <c r="E63" s="8"/>
      <c r="F63" s="8"/>
      <c r="G63" s="19">
        <v>40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2.75">
      <c r="A64" s="3" t="s">
        <v>57</v>
      </c>
      <c r="B64" s="2"/>
      <c r="C64" s="2"/>
      <c r="D64" s="4">
        <f t="shared" si="1"/>
        <v>30</v>
      </c>
      <c r="E64" s="8"/>
      <c r="F64" s="8"/>
      <c r="G64" s="19">
        <v>30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ht="12.75">
      <c r="A65" s="3" t="s">
        <v>58</v>
      </c>
      <c r="B65" s="2"/>
      <c r="C65" s="2"/>
      <c r="D65" s="4">
        <f t="shared" si="1"/>
        <v>100</v>
      </c>
      <c r="E65" s="8"/>
      <c r="F65" s="8"/>
      <c r="G65" s="19">
        <v>100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2.75" hidden="1">
      <c r="A66" s="2" t="s">
        <v>59</v>
      </c>
      <c r="B66" s="2"/>
      <c r="C66" s="2"/>
      <c r="D66" s="8"/>
      <c r="E66" s="8"/>
      <c r="F66" s="8"/>
      <c r="G66" s="1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s="6" customFormat="1" ht="12.75">
      <c r="A67" s="3" t="s">
        <v>60</v>
      </c>
      <c r="B67" s="11" t="s">
        <v>19</v>
      </c>
      <c r="C67" s="3">
        <v>1114.08</v>
      </c>
      <c r="D67" s="4">
        <f>D69+D73+D74</f>
        <v>153</v>
      </c>
      <c r="E67" s="4"/>
      <c r="F67" s="4"/>
      <c r="G67" s="4">
        <f>G69+G73+G74</f>
        <v>153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12.75">
      <c r="A68" s="7" t="s">
        <v>31</v>
      </c>
      <c r="B68" s="7" t="s">
        <v>19</v>
      </c>
      <c r="C68" s="7" t="s">
        <v>76</v>
      </c>
      <c r="D68" s="8"/>
      <c r="E68" s="8"/>
      <c r="F68" s="8"/>
      <c r="G68" s="1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2.75">
      <c r="A69" s="2" t="s">
        <v>61</v>
      </c>
      <c r="B69" s="7" t="s">
        <v>19</v>
      </c>
      <c r="C69" s="2">
        <v>0.38</v>
      </c>
      <c r="D69" s="4">
        <v>61</v>
      </c>
      <c r="E69" s="8"/>
      <c r="F69" s="8"/>
      <c r="G69" s="19">
        <v>61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2.75">
      <c r="A70" s="2" t="s">
        <v>64</v>
      </c>
      <c r="B70" s="7"/>
      <c r="C70" s="7"/>
      <c r="D70" s="8"/>
      <c r="E70" s="8"/>
      <c r="F70" s="8"/>
      <c r="G70" s="1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2.75">
      <c r="A71" s="7" t="s">
        <v>62</v>
      </c>
      <c r="B71" s="7" t="s">
        <v>19</v>
      </c>
      <c r="C71" s="7" t="s">
        <v>63</v>
      </c>
      <c r="D71" s="8">
        <v>61</v>
      </c>
      <c r="E71" s="8"/>
      <c r="F71" s="8"/>
      <c r="G71" s="18">
        <v>61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2.75" hidden="1">
      <c r="A72" s="2" t="s">
        <v>64</v>
      </c>
      <c r="B72" s="7" t="s">
        <v>19</v>
      </c>
      <c r="C72" s="2"/>
      <c r="D72" s="8"/>
      <c r="E72" s="8"/>
      <c r="F72" s="8"/>
      <c r="G72" s="1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2.75">
      <c r="A73" s="2" t="s">
        <v>65</v>
      </c>
      <c r="B73" s="2" t="s">
        <v>9</v>
      </c>
      <c r="C73" s="2">
        <v>26</v>
      </c>
      <c r="D73" s="4">
        <f>E73+F73+G73</f>
        <v>62</v>
      </c>
      <c r="E73" s="8"/>
      <c r="F73" s="8"/>
      <c r="G73" s="19">
        <v>62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ht="25.5">
      <c r="A74" s="7" t="s">
        <v>74</v>
      </c>
      <c r="B74" s="7" t="s">
        <v>19</v>
      </c>
      <c r="C74" s="7" t="s">
        <v>66</v>
      </c>
      <c r="D74" s="4">
        <v>30</v>
      </c>
      <c r="E74" s="8"/>
      <c r="F74" s="8"/>
      <c r="G74" s="19">
        <v>30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s="6" customFormat="1" ht="12.75">
      <c r="A75" s="3" t="s">
        <v>67</v>
      </c>
      <c r="B75" s="3" t="s">
        <v>68</v>
      </c>
      <c r="C75" s="3"/>
      <c r="D75" s="4">
        <f>E75+F75+G75</f>
        <v>0</v>
      </c>
      <c r="E75" s="4"/>
      <c r="F75" s="4"/>
      <c r="G75" s="4">
        <f>H75+I75+J75</f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12.75">
      <c r="A76" s="7" t="s">
        <v>69</v>
      </c>
      <c r="B76" s="7" t="s">
        <v>68</v>
      </c>
      <c r="C76" s="7"/>
      <c r="D76" s="8">
        <f>E76+F76+G76</f>
        <v>0</v>
      </c>
      <c r="E76" s="8"/>
      <c r="F76" s="8"/>
      <c r="G76" s="8">
        <f>H76+I76+J76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ht="12.75">
      <c r="A77" s="2" t="s">
        <v>11</v>
      </c>
      <c r="B77" s="2"/>
      <c r="C77" s="2"/>
      <c r="D77" s="8">
        <f>E77+F77+G77</f>
        <v>0</v>
      </c>
      <c r="E77" s="8"/>
      <c r="F77" s="8"/>
      <c r="G77" s="8">
        <f>H77+I77+J77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7" s="6" customFormat="1" ht="12.75">
      <c r="A78" s="3" t="s">
        <v>70</v>
      </c>
      <c r="B78" s="3"/>
      <c r="C78" s="4"/>
      <c r="D78" s="15">
        <f>D75+D67+D51+D47+D45+D34+D26+D15+D6+D18</f>
        <v>2188.022</v>
      </c>
      <c r="E78" s="15">
        <f>E75+E67+E51+E47+E45+E34+E26+E15+E6+E18</f>
        <v>346.812</v>
      </c>
      <c r="F78" s="15">
        <f>F75+F67+F51+F47+F45+F34+F26+F15+F6+F18</f>
        <v>1000.002</v>
      </c>
      <c r="G78" s="15">
        <f>G75+G67+G51+G47+G45+G34+G26+G15+G6+G18</f>
        <v>841.2</v>
      </c>
    </row>
    <row r="79" spans="3:4" ht="17.25" customHeight="1">
      <c r="C79" s="16"/>
      <c r="D79" s="16"/>
    </row>
    <row r="80" spans="1:7" ht="12.75" hidden="1">
      <c r="A80" s="17" t="s">
        <v>83</v>
      </c>
      <c r="B80" s="29" t="s">
        <v>84</v>
      </c>
      <c r="C80" s="29"/>
      <c r="D80" s="29"/>
      <c r="E80" s="29"/>
      <c r="F80" s="29"/>
      <c r="G80" s="29"/>
    </row>
    <row r="81" spans="1:7" ht="12.75">
      <c r="A81" s="1" t="s">
        <v>85</v>
      </c>
      <c r="G81" s="1" t="s">
        <v>86</v>
      </c>
    </row>
    <row r="83" ht="12.75">
      <c r="F83" s="16"/>
    </row>
  </sheetData>
  <sheetProtection/>
  <mergeCells count="8">
    <mergeCell ref="C1:G1"/>
    <mergeCell ref="B80:G80"/>
    <mergeCell ref="A2:G2"/>
    <mergeCell ref="A3:A4"/>
    <mergeCell ref="B3:B4"/>
    <mergeCell ref="C3:C4"/>
    <mergeCell ref="D3:D4"/>
    <mergeCell ref="E3:G3"/>
  </mergeCells>
  <printOptions/>
  <pageMargins left="0.5902777777777778" right="0.5902777777777778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A85">
      <selection activeCell="C3" sqref="C3:C4"/>
    </sheetView>
  </sheetViews>
  <sheetFormatPr defaultColWidth="9.00390625" defaultRowHeight="12.75"/>
  <cols>
    <col min="1" max="1" width="69.125" style="1" customWidth="1"/>
    <col min="2" max="4" width="9.125" style="1" customWidth="1"/>
    <col min="5" max="5" width="11.875" style="1" customWidth="1"/>
    <col min="6" max="6" width="12.125" style="1" customWidth="1"/>
    <col min="7" max="7" width="12.625" style="1" customWidth="1"/>
    <col min="8" max="16384" width="9.125" style="1" customWidth="1"/>
  </cols>
  <sheetData>
    <row r="1" spans="3:7" ht="36.75" customHeight="1">
      <c r="C1" s="28" t="s">
        <v>91</v>
      </c>
      <c r="D1" s="28"/>
      <c r="E1" s="28"/>
      <c r="F1" s="28"/>
      <c r="G1" s="28"/>
    </row>
    <row r="2" spans="1:7" ht="43.5" customHeight="1">
      <c r="A2" s="30" t="s">
        <v>78</v>
      </c>
      <c r="B2" s="30"/>
      <c r="C2" s="30"/>
      <c r="D2" s="30"/>
      <c r="E2" s="30"/>
      <c r="F2" s="30"/>
      <c r="G2" s="30"/>
    </row>
    <row r="3" spans="1:7" ht="51" customHeight="1">
      <c r="A3" s="31" t="s">
        <v>0</v>
      </c>
      <c r="B3" s="32" t="s">
        <v>1</v>
      </c>
      <c r="C3" s="31" t="s">
        <v>2</v>
      </c>
      <c r="D3" s="31" t="s">
        <v>3</v>
      </c>
      <c r="E3" s="31" t="s">
        <v>4</v>
      </c>
      <c r="F3" s="31"/>
      <c r="G3" s="31"/>
    </row>
    <row r="4" spans="1:7" ht="51" customHeight="1">
      <c r="A4" s="31"/>
      <c r="B4" s="32"/>
      <c r="C4" s="31"/>
      <c r="D4" s="31"/>
      <c r="E4" s="2" t="s">
        <v>5</v>
      </c>
      <c r="F4" s="2" t="s">
        <v>6</v>
      </c>
      <c r="G4" s="2" t="s">
        <v>7</v>
      </c>
    </row>
    <row r="5" spans="1:7" ht="15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58" s="6" customFormat="1" ht="12.75">
      <c r="A6" s="3" t="s">
        <v>8</v>
      </c>
      <c r="B6" s="3" t="s">
        <v>9</v>
      </c>
      <c r="C6" s="3">
        <v>26</v>
      </c>
      <c r="D6" s="4">
        <f>D10+D14</f>
        <v>467.808</v>
      </c>
      <c r="E6" s="4">
        <f>E10+E14</f>
        <v>122</v>
      </c>
      <c r="F6" s="19">
        <f>F10+F14</f>
        <v>345.8</v>
      </c>
      <c r="G6" s="4">
        <f>G9+G10+G11+G12+G13</f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2.75">
      <c r="A7" s="23" t="s">
        <v>10</v>
      </c>
      <c r="B7" s="2" t="s">
        <v>9</v>
      </c>
      <c r="C7" s="7" t="s">
        <v>77</v>
      </c>
      <c r="D7" s="8"/>
      <c r="E7" s="8"/>
      <c r="F7" s="8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2.75">
      <c r="A8" s="23" t="s">
        <v>11</v>
      </c>
      <c r="B8" s="2" t="s">
        <v>9</v>
      </c>
      <c r="C8" s="2"/>
      <c r="D8" s="8"/>
      <c r="E8" s="8"/>
      <c r="F8" s="8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.75" hidden="1">
      <c r="A9" s="23" t="s">
        <v>12</v>
      </c>
      <c r="B9" s="2"/>
      <c r="C9" s="2">
        <v>1</v>
      </c>
      <c r="D9" s="8">
        <f>E9+F9+G9</f>
        <v>550</v>
      </c>
      <c r="E9" s="8">
        <v>130</v>
      </c>
      <c r="F9" s="8">
        <v>420</v>
      </c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.75">
      <c r="A10" s="23" t="s">
        <v>13</v>
      </c>
      <c r="B10" s="2"/>
      <c r="C10" s="2">
        <v>1</v>
      </c>
      <c r="D10" s="8">
        <v>204.008</v>
      </c>
      <c r="E10" s="8">
        <v>47</v>
      </c>
      <c r="F10" s="18">
        <v>157</v>
      </c>
      <c r="G10" s="8">
        <f>G13+G15+G16+G17+G18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.75" hidden="1">
      <c r="A11" s="23" t="s">
        <v>14</v>
      </c>
      <c r="B11" s="2"/>
      <c r="C11" s="2">
        <v>1</v>
      </c>
      <c r="D11" s="8">
        <f>E11+F11+G11</f>
        <v>53</v>
      </c>
      <c r="E11" s="8">
        <v>16</v>
      </c>
      <c r="F11" s="8">
        <v>37</v>
      </c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 hidden="1">
      <c r="A12" s="23" t="s">
        <v>15</v>
      </c>
      <c r="B12" s="2"/>
      <c r="C12" s="2">
        <v>1</v>
      </c>
      <c r="D12" s="8">
        <f>E12+F12+G12</f>
        <v>55</v>
      </c>
      <c r="E12" s="8">
        <v>10</v>
      </c>
      <c r="F12" s="8">
        <v>45</v>
      </c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 hidden="1">
      <c r="A13" s="23" t="s">
        <v>16</v>
      </c>
      <c r="B13" s="2"/>
      <c r="C13" s="2">
        <v>1</v>
      </c>
      <c r="D13" s="8">
        <f>E13+F13+G13</f>
        <v>72</v>
      </c>
      <c r="E13" s="8">
        <v>15</v>
      </c>
      <c r="F13" s="8">
        <v>57</v>
      </c>
      <c r="G13" s="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s="23" t="s">
        <v>88</v>
      </c>
      <c r="B14" s="2"/>
      <c r="C14" s="2">
        <v>1</v>
      </c>
      <c r="D14" s="8">
        <v>263.8</v>
      </c>
      <c r="E14" s="8">
        <v>75</v>
      </c>
      <c r="F14" s="8">
        <v>188.8</v>
      </c>
      <c r="G14" s="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s="6" customFormat="1" ht="12.75">
      <c r="A15" s="3" t="s">
        <v>17</v>
      </c>
      <c r="B15" s="3" t="s">
        <v>9</v>
      </c>
      <c r="C15" s="3"/>
      <c r="D15" s="4">
        <f>E15+F15+G15</f>
        <v>0</v>
      </c>
      <c r="E15" s="4"/>
      <c r="F15" s="4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2.75">
      <c r="A16" s="10" t="s">
        <v>10</v>
      </c>
      <c r="B16" s="2" t="s">
        <v>9</v>
      </c>
      <c r="C16" s="7"/>
      <c r="D16" s="8">
        <f>E16+F16+G16</f>
        <v>0</v>
      </c>
      <c r="E16" s="8"/>
      <c r="F16" s="8"/>
      <c r="G16" s="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s="10" t="s">
        <v>11</v>
      </c>
      <c r="B17" s="2" t="s">
        <v>9</v>
      </c>
      <c r="C17" s="2"/>
      <c r="D17" s="8">
        <f>E17+F17+G17</f>
        <v>0</v>
      </c>
      <c r="E17" s="8"/>
      <c r="F17" s="8"/>
      <c r="G17" s="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6" customFormat="1" ht="12.75">
      <c r="A18" s="25" t="s">
        <v>18</v>
      </c>
      <c r="B18" s="11" t="s">
        <v>19</v>
      </c>
      <c r="C18" s="11" t="s">
        <v>81</v>
      </c>
      <c r="D18" s="4">
        <f>D22</f>
        <v>40.3</v>
      </c>
      <c r="E18" s="4">
        <f>E22</f>
        <v>40.3</v>
      </c>
      <c r="F18" s="4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2.75">
      <c r="A19" s="10" t="s">
        <v>10</v>
      </c>
      <c r="B19" s="7" t="s">
        <v>19</v>
      </c>
      <c r="C19" s="2">
        <v>20.8</v>
      </c>
      <c r="D19" s="8">
        <v>40.3</v>
      </c>
      <c r="E19" s="8">
        <v>40.3</v>
      </c>
      <c r="F19" s="8"/>
      <c r="G19" s="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s="10" t="s">
        <v>20</v>
      </c>
      <c r="B20" s="7" t="s">
        <v>19</v>
      </c>
      <c r="C20" s="7"/>
      <c r="D20" s="8">
        <f>E20+F20+G20</f>
        <v>0</v>
      </c>
      <c r="E20" s="8"/>
      <c r="F20" s="8"/>
      <c r="G20" s="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2.75">
      <c r="A21" s="10" t="s">
        <v>21</v>
      </c>
      <c r="B21" s="7" t="s">
        <v>19</v>
      </c>
      <c r="C21" s="2"/>
      <c r="D21" s="8">
        <f>E21+F21+G21</f>
        <v>0</v>
      </c>
      <c r="E21" s="8"/>
      <c r="F21" s="8"/>
      <c r="G21" s="2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6" customFormat="1" ht="12.75">
      <c r="A22" s="11" t="s">
        <v>22</v>
      </c>
      <c r="B22" s="11" t="s">
        <v>19</v>
      </c>
      <c r="C22" s="11"/>
      <c r="D22" s="4">
        <f>D23+D24</f>
        <v>40.3</v>
      </c>
      <c r="E22" s="4">
        <f>E23+E24</f>
        <v>40.3</v>
      </c>
      <c r="F22" s="4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2.75">
      <c r="A23" s="14" t="s">
        <v>79</v>
      </c>
      <c r="B23" s="7"/>
      <c r="C23" s="7"/>
      <c r="D23" s="8">
        <v>25.3</v>
      </c>
      <c r="E23" s="8">
        <v>25.3</v>
      </c>
      <c r="F23" s="8"/>
      <c r="G23" s="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2.75">
      <c r="A24" s="14" t="s">
        <v>80</v>
      </c>
      <c r="B24" s="7"/>
      <c r="C24" s="7"/>
      <c r="D24" s="8">
        <v>15</v>
      </c>
      <c r="E24" s="8">
        <v>15</v>
      </c>
      <c r="F24" s="8"/>
      <c r="G24" s="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2.75">
      <c r="A25" s="10" t="s">
        <v>23</v>
      </c>
      <c r="B25" s="7" t="s">
        <v>19</v>
      </c>
      <c r="C25" s="2"/>
      <c r="D25" s="8">
        <f>E25+F25+G25</f>
        <v>0</v>
      </c>
      <c r="E25" s="8"/>
      <c r="F25" s="8"/>
      <c r="G25" s="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6" customFormat="1" ht="12.75">
      <c r="A26" s="11" t="s">
        <v>24</v>
      </c>
      <c r="B26" s="11" t="s">
        <v>19</v>
      </c>
      <c r="C26" s="12">
        <v>60.8</v>
      </c>
      <c r="D26" s="4">
        <v>206.5</v>
      </c>
      <c r="E26" s="4">
        <f>E28+E33</f>
        <v>47.693</v>
      </c>
      <c r="F26" s="4">
        <f>F28+F33</f>
        <v>158.80700000000002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2.75">
      <c r="A27" s="23" t="s">
        <v>25</v>
      </c>
      <c r="B27" s="7" t="s">
        <v>19</v>
      </c>
      <c r="C27" s="2">
        <v>60.8</v>
      </c>
      <c r="D27" s="8"/>
      <c r="E27" s="8"/>
      <c r="F27" s="8"/>
      <c r="G27" s="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23" t="s">
        <v>26</v>
      </c>
      <c r="B28" s="7" t="s">
        <v>19</v>
      </c>
      <c r="C28" s="3">
        <v>0.18</v>
      </c>
      <c r="D28" s="8">
        <v>200</v>
      </c>
      <c r="E28" s="8">
        <v>41.193</v>
      </c>
      <c r="F28" s="18">
        <f>D28-E28</f>
        <v>158.80700000000002</v>
      </c>
      <c r="G28" s="1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2.75">
      <c r="A29" s="24" t="s">
        <v>21</v>
      </c>
      <c r="B29" s="7" t="s">
        <v>19</v>
      </c>
      <c r="C29" s="3">
        <v>0.18</v>
      </c>
      <c r="D29" s="8">
        <v>200</v>
      </c>
      <c r="E29" s="8">
        <v>41.193</v>
      </c>
      <c r="F29" s="18">
        <f>D29-E29</f>
        <v>158.80700000000002</v>
      </c>
      <c r="G29" s="1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ht="12.75">
      <c r="A30" s="23" t="s">
        <v>27</v>
      </c>
      <c r="B30" s="7"/>
      <c r="C30" s="2"/>
      <c r="D30" s="8"/>
      <c r="E30" s="8"/>
      <c r="F30" s="8"/>
      <c r="G30" s="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ht="12.75">
      <c r="A31" s="23" t="s">
        <v>28</v>
      </c>
      <c r="B31" s="7" t="s">
        <v>19</v>
      </c>
      <c r="C31" s="2">
        <v>0.18</v>
      </c>
      <c r="D31" s="8">
        <v>200</v>
      </c>
      <c r="E31" s="8">
        <v>41.193</v>
      </c>
      <c r="F31" s="18">
        <f>D31-E31</f>
        <v>158.80700000000002</v>
      </c>
      <c r="G31" s="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ht="12.75" hidden="1">
      <c r="A32" s="23" t="s">
        <v>29</v>
      </c>
      <c r="B32" s="7" t="s">
        <v>19</v>
      </c>
      <c r="C32" s="2">
        <v>0.2</v>
      </c>
      <c r="D32" s="8">
        <v>250</v>
      </c>
      <c r="E32" s="8">
        <v>46</v>
      </c>
      <c r="F32" s="18">
        <v>154</v>
      </c>
      <c r="G32" s="18">
        <v>50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2.75">
      <c r="A33" s="23" t="s">
        <v>82</v>
      </c>
      <c r="B33" s="7"/>
      <c r="C33" s="2"/>
      <c r="D33" s="8">
        <v>6.5</v>
      </c>
      <c r="E33" s="8">
        <v>6.5</v>
      </c>
      <c r="F33" s="18"/>
      <c r="G33" s="1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6" customFormat="1" ht="12.75">
      <c r="A34" s="3" t="s">
        <v>30</v>
      </c>
      <c r="B34" s="11" t="s">
        <v>19</v>
      </c>
      <c r="C34" s="3">
        <v>15.8</v>
      </c>
      <c r="D34" s="4">
        <f>D36</f>
        <v>454.214</v>
      </c>
      <c r="E34" s="4">
        <f>E36</f>
        <v>94.819</v>
      </c>
      <c r="F34" s="19">
        <f>F36</f>
        <v>359.395</v>
      </c>
      <c r="G34" s="19">
        <v>0</v>
      </c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2.75">
      <c r="A35" s="14" t="s">
        <v>31</v>
      </c>
      <c r="B35" s="7" t="s">
        <v>19</v>
      </c>
      <c r="C35" s="7" t="s">
        <v>75</v>
      </c>
      <c r="D35" s="8"/>
      <c r="E35" s="8"/>
      <c r="F35" s="8"/>
      <c r="G35" s="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ht="12.75">
      <c r="A36" s="10" t="s">
        <v>87</v>
      </c>
      <c r="B36" s="7" t="s">
        <v>19</v>
      </c>
      <c r="C36" s="26">
        <f>C38+C39+C40+C41</f>
        <v>0.30900000000000005</v>
      </c>
      <c r="D36" s="18">
        <f>D38+D39+D40+D41</f>
        <v>454.214</v>
      </c>
      <c r="E36" s="18">
        <f>E38+E39+E40+E41</f>
        <v>94.819</v>
      </c>
      <c r="F36" s="18">
        <f>F38+F39+F40+F41</f>
        <v>359.395</v>
      </c>
      <c r="G36" s="18">
        <f>G38+G39+G40+G41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ht="12.75">
      <c r="A37" s="14" t="s">
        <v>33</v>
      </c>
      <c r="B37" s="7"/>
      <c r="C37" s="7"/>
      <c r="D37" s="8"/>
      <c r="E37" s="20"/>
      <c r="F37" s="21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2.75">
      <c r="A38" s="10" t="s">
        <v>73</v>
      </c>
      <c r="B38" s="7" t="s">
        <v>19</v>
      </c>
      <c r="C38" s="2">
        <v>0.01</v>
      </c>
      <c r="D38" s="8">
        <v>72</v>
      </c>
      <c r="E38" s="8">
        <v>17</v>
      </c>
      <c r="F38" s="18">
        <v>55</v>
      </c>
      <c r="G38" s="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ht="12.75">
      <c r="A39" s="10" t="s">
        <v>71</v>
      </c>
      <c r="B39" s="7" t="s">
        <v>19</v>
      </c>
      <c r="C39" s="13">
        <v>0.27</v>
      </c>
      <c r="D39" s="8">
        <v>233.214</v>
      </c>
      <c r="E39" s="8">
        <f>25.219+18.6</f>
        <v>43.819</v>
      </c>
      <c r="F39" s="18">
        <f>D39-E39</f>
        <v>189.39499999999998</v>
      </c>
      <c r="G39" s="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ht="12.75">
      <c r="A40" s="10" t="s">
        <v>72</v>
      </c>
      <c r="B40" s="7" t="s">
        <v>19</v>
      </c>
      <c r="C40" s="2">
        <v>0.011</v>
      </c>
      <c r="D40" s="8">
        <v>61</v>
      </c>
      <c r="E40" s="8">
        <v>14</v>
      </c>
      <c r="F40" s="18">
        <v>47</v>
      </c>
      <c r="G40" s="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2.75">
      <c r="A41" s="14" t="s">
        <v>89</v>
      </c>
      <c r="B41" s="7" t="s">
        <v>19</v>
      </c>
      <c r="C41" s="7" t="s">
        <v>90</v>
      </c>
      <c r="D41" s="8">
        <v>88</v>
      </c>
      <c r="E41" s="8">
        <v>20</v>
      </c>
      <c r="F41" s="8">
        <v>68</v>
      </c>
      <c r="G41" s="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ht="12.75">
      <c r="A42" s="10" t="s">
        <v>32</v>
      </c>
      <c r="B42" s="7" t="s">
        <v>19</v>
      </c>
      <c r="C42" s="26">
        <f>C36</f>
        <v>0.30900000000000005</v>
      </c>
      <c r="D42" s="18">
        <f>D36</f>
        <v>454.214</v>
      </c>
      <c r="E42" s="18">
        <f>E36</f>
        <v>94.819</v>
      </c>
      <c r="F42" s="18">
        <f>F36</f>
        <v>359.395</v>
      </c>
      <c r="G42" s="18">
        <f>G36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ht="12.75" hidden="1">
      <c r="A43" s="7" t="s">
        <v>33</v>
      </c>
      <c r="B43" s="7" t="s">
        <v>19</v>
      </c>
      <c r="C43" s="7"/>
      <c r="D43" s="8">
        <f>E43+F43+G43</f>
        <v>0</v>
      </c>
      <c r="E43" s="8"/>
      <c r="F43" s="8"/>
      <c r="G43" s="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ht="12.75">
      <c r="A44" s="10" t="s">
        <v>34</v>
      </c>
      <c r="B44" s="2" t="s">
        <v>9</v>
      </c>
      <c r="C44" s="2"/>
      <c r="D44" s="8">
        <f>E44+F44+G44</f>
        <v>0</v>
      </c>
      <c r="E44" s="8"/>
      <c r="F44" s="8"/>
      <c r="G44" s="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ht="12.75">
      <c r="A45" s="14" t="s">
        <v>35</v>
      </c>
      <c r="B45" s="2" t="s">
        <v>9</v>
      </c>
      <c r="C45" s="7"/>
      <c r="D45" s="8">
        <f>E45+F45+G45</f>
        <v>0</v>
      </c>
      <c r="E45" s="8"/>
      <c r="F45" s="8"/>
      <c r="G45" s="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s="6" customFormat="1" ht="12.75">
      <c r="A46" s="3" t="s">
        <v>36</v>
      </c>
      <c r="B46" s="3" t="s">
        <v>9</v>
      </c>
      <c r="C46" s="11" t="s">
        <v>37</v>
      </c>
      <c r="D46" s="11" t="s">
        <v>38</v>
      </c>
      <c r="E46" s="4">
        <v>21</v>
      </c>
      <c r="F46" s="19">
        <v>69</v>
      </c>
      <c r="G46" s="19"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12.75">
      <c r="A47" s="10" t="s">
        <v>39</v>
      </c>
      <c r="B47" s="2"/>
      <c r="C47" s="2">
        <v>1</v>
      </c>
      <c r="D47" s="8">
        <v>90</v>
      </c>
      <c r="E47" s="8">
        <v>21</v>
      </c>
      <c r="F47" s="18">
        <v>69</v>
      </c>
      <c r="G47" s="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s="6" customFormat="1" ht="12.75">
      <c r="A48" s="11" t="s">
        <v>40</v>
      </c>
      <c r="B48" s="3" t="s">
        <v>9</v>
      </c>
      <c r="C48" s="4">
        <f>C41+C49</f>
        <v>1.018</v>
      </c>
      <c r="D48" s="4">
        <f>D49</f>
        <v>88</v>
      </c>
      <c r="E48" s="4">
        <f>E49</f>
        <v>21</v>
      </c>
      <c r="F48" s="4">
        <f>F49</f>
        <v>67</v>
      </c>
      <c r="G48" s="4">
        <f>G49</f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12.75">
      <c r="A49" s="14" t="s">
        <v>42</v>
      </c>
      <c r="B49" s="2"/>
      <c r="C49" s="7" t="s">
        <v>37</v>
      </c>
      <c r="D49" s="8">
        <v>88</v>
      </c>
      <c r="E49" s="8">
        <v>21</v>
      </c>
      <c r="F49" s="8">
        <f>D49-E49</f>
        <v>67</v>
      </c>
      <c r="G49" s="2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ht="25.5">
      <c r="A50" s="10" t="s">
        <v>43</v>
      </c>
      <c r="B50" s="2" t="s">
        <v>9</v>
      </c>
      <c r="C50" s="2"/>
      <c r="D50" s="8">
        <f>E50+F50+G50</f>
        <v>0</v>
      </c>
      <c r="E50" s="8"/>
      <c r="F50" s="8"/>
      <c r="G50" s="2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s="6" customFormat="1" ht="25.5">
      <c r="A51" s="3" t="s">
        <v>44</v>
      </c>
      <c r="B51" s="3"/>
      <c r="C51" s="3"/>
      <c r="D51" s="4">
        <f>D52+D57+D61+D62+D63+D64+D65</f>
        <v>688.2</v>
      </c>
      <c r="E51" s="4">
        <f>E52+E53+E54+E55+E56+E57+E58+E59+E60+E61+E62+E63+E64+E65</f>
        <v>0</v>
      </c>
      <c r="F51" s="4">
        <f>F52+F53+F54+F55+F56+F57+F58+F59+F60+F61+F62+F63+F64+F65</f>
        <v>0</v>
      </c>
      <c r="G51" s="4">
        <f>G52+G57+G61+G62+G63+G64+G65</f>
        <v>688.2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6" customFormat="1" ht="12.75">
      <c r="A52" s="3" t="s">
        <v>45</v>
      </c>
      <c r="B52" s="3"/>
      <c r="C52" s="3"/>
      <c r="D52" s="4">
        <f>D53+D54+D55+D56</f>
        <v>200</v>
      </c>
      <c r="E52" s="4"/>
      <c r="F52" s="4"/>
      <c r="G52" s="4">
        <f>G53+G54+G55+G56</f>
        <v>200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2.75">
      <c r="A53" s="10" t="s">
        <v>46</v>
      </c>
      <c r="B53" s="2"/>
      <c r="C53" s="2"/>
      <c r="D53" s="8">
        <f>E53+F53+G53</f>
        <v>25</v>
      </c>
      <c r="E53" s="8"/>
      <c r="F53" s="8"/>
      <c r="G53" s="18">
        <v>25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ht="12.75">
      <c r="A54" s="10" t="s">
        <v>47</v>
      </c>
      <c r="B54" s="2"/>
      <c r="C54" s="2"/>
      <c r="D54" s="8">
        <f>E54+F54+G54</f>
        <v>75</v>
      </c>
      <c r="E54" s="8"/>
      <c r="F54" s="8"/>
      <c r="G54" s="18">
        <v>75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58" ht="12.75">
      <c r="A55" s="10" t="s">
        <v>48</v>
      </c>
      <c r="B55" s="2"/>
      <c r="C55" s="2"/>
      <c r="D55" s="8">
        <f>E55+F55+G55</f>
        <v>80</v>
      </c>
      <c r="E55" s="8"/>
      <c r="F55" s="8"/>
      <c r="G55" s="18">
        <v>80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ht="12.75">
      <c r="A56" s="10" t="s">
        <v>49</v>
      </c>
      <c r="B56" s="2"/>
      <c r="C56" s="2"/>
      <c r="D56" s="8">
        <f>E56+F56+G56</f>
        <v>20</v>
      </c>
      <c r="E56" s="8"/>
      <c r="F56" s="8"/>
      <c r="G56" s="18">
        <v>20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s="6" customFormat="1" ht="12.75">
      <c r="A57" s="3" t="s">
        <v>50</v>
      </c>
      <c r="B57" s="3"/>
      <c r="C57" s="3"/>
      <c r="D57" s="4">
        <f>D58+D59+D60</f>
        <v>200</v>
      </c>
      <c r="E57" s="4"/>
      <c r="F57" s="4"/>
      <c r="G57" s="4">
        <f>G58+G59+G60</f>
        <v>200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ht="12.75">
      <c r="A58" s="10" t="s">
        <v>51</v>
      </c>
      <c r="B58" s="2"/>
      <c r="C58" s="2"/>
      <c r="D58" s="8">
        <f aca="true" t="shared" si="0" ref="D58:D65">E58+F58+G58</f>
        <v>75</v>
      </c>
      <c r="E58" s="8"/>
      <c r="F58" s="8"/>
      <c r="G58" s="18">
        <v>75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ht="12.75">
      <c r="A59" s="10" t="s">
        <v>52</v>
      </c>
      <c r="B59" s="2"/>
      <c r="C59" s="2"/>
      <c r="D59" s="8">
        <f t="shared" si="0"/>
        <v>100</v>
      </c>
      <c r="E59" s="8"/>
      <c r="F59" s="8"/>
      <c r="G59" s="18">
        <v>100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58" ht="12.75">
      <c r="A60" s="10" t="s">
        <v>53</v>
      </c>
      <c r="B60" s="2"/>
      <c r="C60" s="2"/>
      <c r="D60" s="8">
        <f t="shared" si="0"/>
        <v>25</v>
      </c>
      <c r="E60" s="8"/>
      <c r="F60" s="8"/>
      <c r="G60" s="18">
        <v>25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s="6" customFormat="1" ht="12.75">
      <c r="A61" s="3" t="s">
        <v>54</v>
      </c>
      <c r="B61" s="3"/>
      <c r="C61" s="3"/>
      <c r="D61" s="4">
        <f t="shared" si="0"/>
        <v>100</v>
      </c>
      <c r="E61" s="4"/>
      <c r="F61" s="4"/>
      <c r="G61" s="19">
        <v>100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s="6" customFormat="1" ht="12.75">
      <c r="A62" s="3" t="s">
        <v>55</v>
      </c>
      <c r="B62" s="3"/>
      <c r="C62" s="3"/>
      <c r="D62" s="4">
        <f t="shared" si="0"/>
        <v>18.2</v>
      </c>
      <c r="E62" s="4"/>
      <c r="F62" s="4"/>
      <c r="G62" s="19">
        <v>18.2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58" ht="12.75">
      <c r="A63" s="3" t="s">
        <v>56</v>
      </c>
      <c r="B63" s="2"/>
      <c r="C63" s="2"/>
      <c r="D63" s="4">
        <f t="shared" si="0"/>
        <v>40</v>
      </c>
      <c r="E63" s="8"/>
      <c r="F63" s="8"/>
      <c r="G63" s="19">
        <v>40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ht="12.75">
      <c r="A64" s="3" t="s">
        <v>57</v>
      </c>
      <c r="B64" s="2"/>
      <c r="C64" s="2"/>
      <c r="D64" s="4">
        <f t="shared" si="0"/>
        <v>30</v>
      </c>
      <c r="E64" s="8"/>
      <c r="F64" s="8"/>
      <c r="G64" s="19">
        <v>30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58" ht="12.75">
      <c r="A65" s="3" t="s">
        <v>58</v>
      </c>
      <c r="B65" s="2"/>
      <c r="C65" s="2"/>
      <c r="D65" s="4">
        <f t="shared" si="0"/>
        <v>100</v>
      </c>
      <c r="E65" s="8"/>
      <c r="F65" s="8"/>
      <c r="G65" s="19">
        <v>100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2.75" hidden="1">
      <c r="A66" s="2" t="s">
        <v>59</v>
      </c>
      <c r="B66" s="2"/>
      <c r="C66" s="2"/>
      <c r="D66" s="8"/>
      <c r="E66" s="8"/>
      <c r="F66" s="8"/>
      <c r="G66" s="1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s="6" customFormat="1" ht="12.75">
      <c r="A67" s="3" t="s">
        <v>60</v>
      </c>
      <c r="B67" s="11" t="s">
        <v>19</v>
      </c>
      <c r="C67" s="3">
        <v>1114.08</v>
      </c>
      <c r="D67" s="4">
        <f>D69+D73+D74</f>
        <v>153</v>
      </c>
      <c r="E67" s="4"/>
      <c r="F67" s="4"/>
      <c r="G67" s="4">
        <f>G69+G73+G74</f>
        <v>153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12.75">
      <c r="A68" s="14" t="s">
        <v>31</v>
      </c>
      <c r="B68" s="7" t="s">
        <v>19</v>
      </c>
      <c r="C68" s="7" t="s">
        <v>76</v>
      </c>
      <c r="D68" s="8"/>
      <c r="E68" s="8"/>
      <c r="F68" s="8"/>
      <c r="G68" s="1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ht="12.75">
      <c r="A69" s="10" t="s">
        <v>61</v>
      </c>
      <c r="B69" s="7" t="s">
        <v>19</v>
      </c>
      <c r="C69" s="2">
        <v>0.38</v>
      </c>
      <c r="D69" s="4">
        <v>61</v>
      </c>
      <c r="E69" s="8"/>
      <c r="F69" s="8"/>
      <c r="G69" s="19">
        <v>61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ht="12.75">
      <c r="A70" s="10" t="s">
        <v>64</v>
      </c>
      <c r="B70" s="7"/>
      <c r="C70" s="7"/>
      <c r="D70" s="8"/>
      <c r="E70" s="8"/>
      <c r="F70" s="8"/>
      <c r="G70" s="1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ht="12.75">
      <c r="A71" s="14" t="s">
        <v>62</v>
      </c>
      <c r="B71" s="7" t="s">
        <v>19</v>
      </c>
      <c r="C71" s="7" t="s">
        <v>63</v>
      </c>
      <c r="D71" s="8">
        <v>61</v>
      </c>
      <c r="E71" s="8"/>
      <c r="F71" s="8"/>
      <c r="G71" s="18">
        <v>61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ht="12.75" hidden="1">
      <c r="A72" s="10" t="s">
        <v>64</v>
      </c>
      <c r="B72" s="7" t="s">
        <v>19</v>
      </c>
      <c r="C72" s="2"/>
      <c r="D72" s="8"/>
      <c r="E72" s="8"/>
      <c r="F72" s="8"/>
      <c r="G72" s="1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ht="12.75">
      <c r="A73" s="10" t="s">
        <v>65</v>
      </c>
      <c r="B73" s="2" t="s">
        <v>9</v>
      </c>
      <c r="C73" s="2">
        <v>26</v>
      </c>
      <c r="D73" s="4">
        <f>E73+F73+G73</f>
        <v>62</v>
      </c>
      <c r="E73" s="8"/>
      <c r="F73" s="8"/>
      <c r="G73" s="19">
        <v>62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ht="25.5">
      <c r="A74" s="14" t="s">
        <v>74</v>
      </c>
      <c r="B74" s="7" t="s">
        <v>19</v>
      </c>
      <c r="C74" s="7" t="s">
        <v>66</v>
      </c>
      <c r="D74" s="4">
        <v>30</v>
      </c>
      <c r="E74" s="8"/>
      <c r="F74" s="8"/>
      <c r="G74" s="19">
        <v>30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s="6" customFormat="1" ht="12.75">
      <c r="A75" s="3" t="s">
        <v>67</v>
      </c>
      <c r="B75" s="3" t="s">
        <v>68</v>
      </c>
      <c r="C75" s="3"/>
      <c r="D75" s="4">
        <f>E75+F75+G75</f>
        <v>0</v>
      </c>
      <c r="E75" s="4"/>
      <c r="F75" s="4"/>
      <c r="G75" s="4">
        <f>H75+I75+J75</f>
        <v>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12.75">
      <c r="A76" s="14" t="s">
        <v>69</v>
      </c>
      <c r="B76" s="7" t="s">
        <v>68</v>
      </c>
      <c r="C76" s="7"/>
      <c r="D76" s="8">
        <f>E76+F76+G76</f>
        <v>0</v>
      </c>
      <c r="E76" s="8"/>
      <c r="F76" s="8"/>
      <c r="G76" s="8">
        <f>H76+I76+J76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ht="12.75">
      <c r="A77" s="10" t="s">
        <v>11</v>
      </c>
      <c r="B77" s="2"/>
      <c r="C77" s="2"/>
      <c r="D77" s="8">
        <f>E77+F77+G77</f>
        <v>0</v>
      </c>
      <c r="E77" s="8"/>
      <c r="F77" s="8"/>
      <c r="G77" s="8">
        <f>H77+I77+J77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7" s="6" customFormat="1" ht="12.75">
      <c r="A78" s="3" t="s">
        <v>70</v>
      </c>
      <c r="B78" s="3"/>
      <c r="C78" s="4"/>
      <c r="D78" s="27">
        <f>D75+D67+D51+D48+D46+D34+D26+D15+D6+D18</f>
        <v>2188.022</v>
      </c>
      <c r="E78" s="27">
        <f>E75+E67+E51+E48+E46+E34+E26+E15+E6+E18</f>
        <v>346.812</v>
      </c>
      <c r="F78" s="27">
        <f>F75+F67+F51+F48+F46+F34+F26+F15+F6+F18</f>
        <v>1000.002</v>
      </c>
      <c r="G78" s="27">
        <f>G75+G67+G51+G48+G46+G34+G26+G15+G6+G18</f>
        <v>841.2</v>
      </c>
    </row>
    <row r="79" spans="3:4" ht="17.25" customHeight="1">
      <c r="C79" s="16"/>
      <c r="D79" s="16"/>
    </row>
    <row r="80" spans="1:7" ht="12.75" hidden="1">
      <c r="A80" s="17" t="s">
        <v>83</v>
      </c>
      <c r="B80" s="29" t="s">
        <v>84</v>
      </c>
      <c r="C80" s="29"/>
      <c r="D80" s="29"/>
      <c r="E80" s="29"/>
      <c r="F80" s="29"/>
      <c r="G80" s="29"/>
    </row>
    <row r="81" spans="1:7" ht="12.75">
      <c r="A81" s="1" t="s">
        <v>85</v>
      </c>
      <c r="G81" s="1" t="s">
        <v>86</v>
      </c>
    </row>
    <row r="83" ht="12.75">
      <c r="F83" s="16"/>
    </row>
  </sheetData>
  <sheetProtection/>
  <mergeCells count="8">
    <mergeCell ref="C1:G1"/>
    <mergeCell ref="B80:G80"/>
    <mergeCell ref="A2:G2"/>
    <mergeCell ref="A3:A4"/>
    <mergeCell ref="B3:B4"/>
    <mergeCell ref="C3:C4"/>
    <mergeCell ref="D3:D4"/>
    <mergeCell ref="E3:G3"/>
  </mergeCells>
  <printOptions/>
  <pageMargins left="0.5902777777777778" right="0.5902777777777778" top="0.39375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2009-12-22T06:14:01Z</cp:lastPrinted>
  <dcterms:created xsi:type="dcterms:W3CDTF">2009-06-02T09:32:13Z</dcterms:created>
  <dcterms:modified xsi:type="dcterms:W3CDTF">2010-02-11T11:11:23Z</dcterms:modified>
  <cp:category/>
  <cp:version/>
  <cp:contentType/>
  <cp:contentStatus/>
</cp:coreProperties>
</file>