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2010 г" sheetId="1" r:id="rId1"/>
  </sheets>
  <definedNames>
    <definedName name="_xlnm.Print_Area" localSheetId="0">'2010 г'!$A$1:$E$118</definedName>
  </definedNames>
  <calcPr fullCalcOnLoad="1"/>
</workbook>
</file>

<file path=xl/sharedStrings.xml><?xml version="1.0" encoding="utf-8"?>
<sst xmlns="http://schemas.openxmlformats.org/spreadsheetml/2006/main" count="221" uniqueCount="194">
  <si>
    <t>Код бюджетной классификации</t>
  </si>
  <si>
    <t>Наименование  дохода</t>
  </si>
  <si>
    <t>( тыс. руб.)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</si>
  <si>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</si>
  <si>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</si>
  <si>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</si>
  <si>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</si>
  <si>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</si>
  <si>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физических лиц</t>
  </si>
  <si>
    <t>182 1 05 00000 00 0000 000</t>
  </si>
  <si>
    <t>Налоги на совокупный доход</t>
  </si>
  <si>
    <t>182 1 05 02000 02 0000 110</t>
  </si>
  <si>
    <t>Единый налог на вмененный доход для отдельных видов деятельности</t>
  </si>
  <si>
    <t>182 1 05 03000 01 0000 110</t>
  </si>
  <si>
    <t>Единый сельскохозяйственный налог</t>
  </si>
  <si>
    <t>000 1 08 00000 00 0000 000</t>
  </si>
  <si>
    <t>Государственная пошлина</t>
  </si>
  <si>
    <t>182 1 08 03010 01 0000 110</t>
  </si>
  <si>
    <t>Государственная пошлина по делам, рассматриваемым в судах общей юрисдикции, мировыми судьями ( за исключением государственной пошлины по делам, рассматриваемым Верховным Судом РФ)</t>
  </si>
  <si>
    <t>000 1 08 07140 01 0000 110</t>
  </si>
  <si>
    <t>Госпошлина за государственную  регистрацию транспортных средств, а также за совершение прочих юридически значимых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</si>
  <si>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</si>
  <si>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</si>
  <si>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600 1 11 05010 10 0000 120</t>
  </si>
  <si>
    <t>Доходы, получаемые в виде арендной платы либо иной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 земельных участков</t>
  </si>
  <si>
    <t>600 1 11 05035 05 0000 120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</si>
  <si>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учреждений)</t>
  </si>
  <si>
    <t>600 1 11 07015 05 0000 120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</si>
  <si>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 созданных муниципальными районами</t>
  </si>
  <si>
    <t>000 1 12 00000 00 0000 000</t>
  </si>
  <si>
    <t>Платежи при пользовании природными ресурсами</t>
  </si>
  <si>
    <t xml:space="preserve">498 1 12 01000 01 0000 120 </t>
  </si>
  <si>
    <t>Плата за негативное воздействие на окружающую среду</t>
  </si>
  <si>
    <t>000 1 14 00000 00 0000 000</t>
  </si>
  <si>
    <t>Доходы от продажи материальных и нематериальных активов</t>
  </si>
  <si>
    <t>600 1 14 02030 05 0000 410</t>
  </si>
  <si>
    <t>Доходы от реализации имущества, находящегося в собственности муниципального района ( за исключением имущества муниципальных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</si>
  <si>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600 1 14 06014 10 0000 430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</si>
  <si>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</si>
  <si>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000 1 16 00000 00 0000 000</t>
  </si>
  <si>
    <t>Штрафы, санкции, возмещение ущерба</t>
  </si>
  <si>
    <t>000 1 16 21000 00 0000 140</t>
  </si>
  <si>
    <t>118 1 16 30000 01 0000 140</t>
  </si>
  <si>
    <t>Денежные взыскания (штрафы) за административные правонарушения в области дорожного движения</t>
  </si>
  <si>
    <t>000 1 16 90050 05 0000 140</t>
  </si>
  <si>
    <t>Прочие поступления от денежных взысканий (штрафов) и иных сумм возмещения ущерба, зачисляемые в бюджеты муниципальных районов</t>
  </si>
  <si>
    <t>000 2 00 00000 00 0000 000</t>
  </si>
  <si>
    <t>БЕЗВОЗМЕЗДНЫЕ ПОСТУПЛЕНИЯ :</t>
  </si>
  <si>
    <t>605 2 02 00000 05 0000 151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</si>
  <si>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</si>
  <si>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Дотация на выравнивание  бюджетной обеспеченности муниципальных районов</t>
  </si>
  <si>
    <t>Дотация  на обеспечение сбалансированности  бюджетов муниципальных районов</t>
  </si>
  <si>
    <t>Дотация  на обеспечение сбалансированности  бюджетов поселений</t>
  </si>
  <si>
    <t>Дотация на выравнивание  бюджетной обеспеченности поселений</t>
  </si>
  <si>
    <t>605 2 02 02000 05 0000 151</t>
  </si>
  <si>
    <t>СУБСИДИИ:</t>
  </si>
  <si>
    <t>Субсидия на реализацию молодежной политики в части предоставления услуг социальной помощи и поддержки молодежи муниципальными учреждениями молодежи</t>
  </si>
  <si>
    <t>Субсидия на финансирование дорожного хозяйства</t>
  </si>
  <si>
    <t>СУБВЕНЦИИ:</t>
  </si>
  <si>
    <t>Субвенция на предоставление гражданам субсидий на оплату жилого помещения и коммунальных услуг</t>
  </si>
  <si>
    <t>Субвенция на освобождение от оплаты стоимости проезда лиц,находящихся под диспансерным наблюдением в связи с туберкулезом, и больных туберкулезом</t>
  </si>
  <si>
    <t>Субвенция на содержание учреждений  социального обслуживания населения</t>
  </si>
  <si>
    <t>Субвенции на денежные выплаты</t>
  </si>
  <si>
    <t>Субвенция на  государственную поддержку опеки и попечительства</t>
  </si>
  <si>
    <t>Субвенция на осуществление первичного воинского учета на территориях, где отсутствуют военные комиссариаты</t>
  </si>
  <si>
    <t>Субвенция на  государственную регистрацию актов гражданского состояния</t>
  </si>
  <si>
    <t>Субвенция на выплату единовременного пособия при всех формах устройства детей, лишенных родительского попечения, в семью</t>
  </si>
  <si>
    <t>Субвенция на выплату единовременного пособия беременной жене военнослужащего, проходящего военную службу по призыву,а так же ежемесячного пособия на ребенка военнослужащего,проходившего военную службу по призыву</t>
  </si>
  <si>
    <t>000 202 04000 00 0000 151</t>
  </si>
  <si>
    <t>Иные межбюджетные трансферты</t>
  </si>
  <si>
    <t>Межбюджетные трансферты на обеспечение мер социальной поддержки педагогических работников, проживающих и работающих в сельской местности и рабочих поселках Ярославской области ,по оплате  жилищно -коммунальных услуг</t>
  </si>
  <si>
    <t xml:space="preserve">Межбюджетные трансферты на обеспечение казначейской системы исполнения областного бюджета в муниципальных районах Ярославской области 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</si>
  <si>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соглашениями</t>
  </si>
  <si>
    <t>000 3 00 00000 00 0000 000</t>
  </si>
  <si>
    <t>Доходы от предпринимательской и иной приносящей доход деятельности</t>
  </si>
  <si>
    <t>ВСЕГО ДОХОДОВ:</t>
  </si>
  <si>
    <t>Денежные взыскания (штрафы) и иные суммы, взыскиваемые с лиц, виновных в совершении преступлений и возмещение ущерба имуществу,зачисляемые вбюджеты муниципальных районов</t>
  </si>
  <si>
    <t>Субсидии на  осуществление полномочий органов местного самоуправления по вопросам местного значения :</t>
  </si>
  <si>
    <t xml:space="preserve">Субсидия на реализацию мероприятий по патриотическому воспитанию молодежи Ярославской области </t>
  </si>
  <si>
    <t>Субсидия на государственную поддержку материально-технической базы образовательных учреждений</t>
  </si>
  <si>
    <t>Субсидия на  компенсацию стоимости санаторно-курортных путевок лицам, нуждающимся в санаторно-курортном лечении, в соответствии с законодательством Ярославской области</t>
  </si>
  <si>
    <t>Субсидии на осуществление областных целевых программ:</t>
  </si>
  <si>
    <t>Субсидия на реализацию областной целевой программы «Государственная поддержка молодых семей Ярославской области в приобретении ( строительстве) жилья»</t>
  </si>
  <si>
    <t>Субсидия на реализацию  подпрограммы «Отдых, оздоровление и занятость детей» областной целевой  программы"Семья и дети" в части оздоровления и отдыха детей</t>
  </si>
  <si>
    <t>Субсидия на реализацию  подпрограммы «Отдых, оздоровление и занятость детей» в  областной целевой программы "Семья и дети" в части организации временной занятости детей 14-17 лет в каникулярное время, создание системы информирования детей о возможностях  трудоустройства, организации и проведение профильных лагерей</t>
  </si>
  <si>
    <t>Субсидия на реализацию областной целевой программы "Поддержка потребительского рынка на селе " в части возмещения затрат организациям любых форм собственности и индивидуальным предпринимателям, занимающимся доставкой товаров в отдаленные сельские населенные пункты</t>
  </si>
  <si>
    <t>Субсидия на реализацию областной целевой программы "Чистая вода Ярославской области".</t>
  </si>
  <si>
    <t>Субсидия на реализацию областной целевой  программы "Комплексные меры противодействия злоупотреблению наркотиками и их незаконному обороту"</t>
  </si>
  <si>
    <t>Субсидия на реализацию подпрограммы "Семья","Дети-сироты","Дети-инвалиды","Одаренные дети" областной целевой программы "Семья и дети"</t>
  </si>
  <si>
    <t>Субсидия на реализацию областной целевой программы "Профилактика правонарушений в Ярославской области"</t>
  </si>
  <si>
    <t>Субвенции на осуществление государственных полномочий Ярославской области</t>
  </si>
  <si>
    <t>Субвенция на обеспечение жилыми помещениями детей-сирот , детей,оставшихся без попечения родителей, а также детей, находящихся под опекой (попечительством), не имеющих закрепленного жилого помещения</t>
  </si>
  <si>
    <t xml:space="preserve">Субвенция на оплату жилого помещения и коммунальных услуг отдельным категориям граждан, оказание мер социальной поддержки  которым относится к  полномочиям Ярославской области </t>
  </si>
  <si>
    <t xml:space="preserve">Субвенция на выплаты медицинским работникам, осуществляющих медицинское обслуживание обучающихся и воспитанников муниципальных образовательных учреждений  </t>
  </si>
  <si>
    <t xml:space="preserve">Субвенция на  содержание муниципальных образовательных учреждений для детей -сирот и детей, оставшихся без попечения родителей ,и на предоставление социальных гарантий их воспитанников </t>
  </si>
  <si>
    <t>Субвенция на компенсацию расходов на содержание ребенка в дошкольном образовательном учреждении</t>
  </si>
  <si>
    <t>Субвенция на организацию образовательного процесса в образовательных учреждениях</t>
  </si>
  <si>
    <t>Субвенция на обеспечение  бесплатным питанием обучающихся в муниципальных общеобразовательных учреждениях</t>
  </si>
  <si>
    <t>Субвенция на обеспечение профилактики безнадзорности, правонарушений несовершеннолетних и защиты их прав</t>
  </si>
  <si>
    <t>Субвенция на  обеспечение деятельности органов  опеки и попечительства</t>
  </si>
  <si>
    <t>Субвенция на обеспечение деятельности органов местного самоуправления в сфере социальной защиты населения</t>
  </si>
  <si>
    <t>Субвенция на предоставлении субсидии на оплату жилого помещения и коммунальные услуги безработным гражданам</t>
  </si>
  <si>
    <t>Субвенция на обеспечение отдыха и оздоровления детей,находящихся в трудной жизненной ситуации, детей погибших сотрудников правоохранительных органов и военнослужащих, безнадзорных детей</t>
  </si>
  <si>
    <t>Субвенция на содержание ребенка в семье опекуна и приемной семье, а также вознаграждение, причитающееся приемному родителю</t>
  </si>
  <si>
    <t>Субвенция на освобождение от оплаты стоимости проезда на транспорте детей из многодетных семей, обучающихся в общеобразовательных учреждений</t>
  </si>
  <si>
    <t>Субвенции на осуществление государственных полномочий Российской Федерации и государственных полномочий Ярославской области, софинансируемых за счет средств федерального бюджета</t>
  </si>
  <si>
    <t>Субвенция на предоставление мер социальной поддержки гражданам,, награжденным знаком "Почетный донор России" (Почетный донор СССР) в части  ежегодной денежной выплаты</t>
  </si>
  <si>
    <t>Субвенция на оплату жилищно-коммунальных услуг отдельным категориям граждан в соответствии с федеральным законодательством РФ</t>
  </si>
  <si>
    <t>Субвенция на  выплаты медицинскому персоналу фельдшерско-акушерских пунктов, врачам, фельдшерам и медицинским сестрам скорой   медицинской помощи</t>
  </si>
  <si>
    <t>Межбюджетные трансферты на обеспечение равной доступности жилищно-коммунальных услуг для населения</t>
  </si>
  <si>
    <t>000 2 02 02999 05 0000 151</t>
  </si>
  <si>
    <t>633 2 02 02999 05 0000 151</t>
  </si>
  <si>
    <t>637 2 02 02078 05 0000 151</t>
  </si>
  <si>
    <t>600 2 02 02008 05 0000 151</t>
  </si>
  <si>
    <t>601 2 02 02999 05 0000 151</t>
  </si>
  <si>
    <t>634 2 02 03024 05 0000 151</t>
  </si>
  <si>
    <t xml:space="preserve"> </t>
  </si>
  <si>
    <t>605 2 02 03015 05 0000 151</t>
  </si>
  <si>
    <t>601 2 02 03020 05 0000 151</t>
  </si>
  <si>
    <t>634 2 02 03004 05 0000 151</t>
  </si>
  <si>
    <t>601 2 02 04999 05 0000 151</t>
  </si>
  <si>
    <t>605 2 02 04999 05 0000 151</t>
  </si>
  <si>
    <t>605 2 02 04014 05 0000 151</t>
  </si>
  <si>
    <t>634 2 02 03022 05 0000 151</t>
  </si>
  <si>
    <t>2010 год</t>
  </si>
  <si>
    <t>605 2 02 01001 05 0000 151</t>
  </si>
  <si>
    <t>605 2 02 01003 05 0000 151</t>
  </si>
  <si>
    <t>637 2 02 02041 05 0000 151</t>
  </si>
  <si>
    <t>600 2 02 02999 05 0000 151</t>
  </si>
  <si>
    <t>605 2 02 02999 05 0000 151</t>
  </si>
  <si>
    <t xml:space="preserve">633 2 02 02999 05 0000 151 </t>
  </si>
  <si>
    <t>601  2 02 02999 05 0000 151</t>
  </si>
  <si>
    <t>601 2 02 029999 05 0000 151</t>
  </si>
  <si>
    <t>600 2 02 03026 05 0000 151</t>
  </si>
  <si>
    <t>601 2 02 03024 05 0000 151</t>
  </si>
  <si>
    <t>605 2 02 03024 05 0000 151</t>
  </si>
  <si>
    <t>600 2 02 03024 05 0000 151</t>
  </si>
  <si>
    <t>634  2 02 03024 05 0000 151</t>
  </si>
  <si>
    <t>601 2 02 03027 05 0000 151</t>
  </si>
  <si>
    <t>600 2 02 03003 05 0000 151</t>
  </si>
  <si>
    <t>600 2 02 04999 05 0000 151</t>
  </si>
  <si>
    <t>000 202 03000 00 0000151</t>
  </si>
  <si>
    <t>602 2 02 03055 05 0000 151</t>
  </si>
  <si>
    <t>634 2 02 03001 05 0000 151</t>
  </si>
  <si>
    <t>Субсидия на реализацию  подпрограммы «Отдых, оздоровление и занятость детей» областной целевой  программы"Семья и дети" в части оплаты стоимости продуктов питания в лагерях с дневной формой пребывания детей, расположенных на территории Ярославской области</t>
  </si>
  <si>
    <t>Субвенция на оказание социальной  помощи отдельным категориям граждан</t>
  </si>
  <si>
    <t>601 202 03033 05 0000 151</t>
  </si>
  <si>
    <t>Субсидия на реализацию дополнительных мероприятий,  направленных на снижение напряженности на рынке труда</t>
  </si>
  <si>
    <t>Межбюджетные трансферты,передаваемые бюджетам муниципальных районов на комплектование книжных фондов библиотек муниципальных образований</t>
  </si>
  <si>
    <t>600 2 02 04025 05 0000 151</t>
  </si>
  <si>
    <t xml:space="preserve">Субвенция на социальную поддержку отдельных категорий граждан (ветераны труда и труженники тыла) </t>
  </si>
  <si>
    <t>Субвенция на социальную поддержку отдельных категорий граждан((ежемесячные пособия на детей).</t>
  </si>
  <si>
    <t>634 2 02 03013 05 0000 151</t>
  </si>
  <si>
    <t>Субвенция на социальную поддержку отдельных категорий граждан (на обеспечение мер социальной поддержки реабилитированных).</t>
  </si>
  <si>
    <t>637 2 02 02999 05 0000 151</t>
  </si>
  <si>
    <t>Субсидия на проведение мероприятий по повышению энергоэффективности в муниципальных районах в рамках областной целевой программы "Энергосбережение и повышение  энергоэффективности в Ярославской области"</t>
  </si>
  <si>
    <t>600 2 02 02085 05 0000 151</t>
  </si>
  <si>
    <t>Прочие неналоговые доходы</t>
  </si>
  <si>
    <t xml:space="preserve">000 1 19 00000 05 0000 000 </t>
  </si>
  <si>
    <t>000 117 00000 05 0000  000</t>
  </si>
  <si>
    <t>Возврат остатков субсидий и субвенций прошлых лет</t>
  </si>
  <si>
    <t>%              исполнения</t>
  </si>
  <si>
    <t>Приложение №  1</t>
  </si>
  <si>
    <t>к  Постановлению Администрации ММР</t>
  </si>
  <si>
    <t>Исполнение доходов бюджета  Мышкинского муниципального района за первое полугодие  2010 года  в соответствии с классификацией доходов бюджетов Российской Федерации</t>
  </si>
  <si>
    <t>исполнено на 01.07.2010г.</t>
  </si>
  <si>
    <t>182 109 00000 00 0000 000</t>
  </si>
  <si>
    <t>Задолженность по отмененным налогам и сборам</t>
  </si>
  <si>
    <t>605 2 02 01 000 05    0151</t>
  </si>
  <si>
    <t>Дотации:</t>
  </si>
  <si>
    <t>Субсидия на подготовку к зиме объектов коммунального назначения и инженерной ифраструктуры объектов социальной сферы</t>
  </si>
  <si>
    <t>Субсидия на реализацию областной целевой программы "Модернизация объектов коммунальной инфраструктуры Ярославской области" в части мероприятий :</t>
  </si>
  <si>
    <t>по газификации и теплоснабжению</t>
  </si>
  <si>
    <t>по ререселению граждан из жилищного фонда, признанного непригодным для проживания, и (или) жилищного фонда с высоким уровнем износа (более 70%0</t>
  </si>
  <si>
    <t>за счет областного бюджета</t>
  </si>
  <si>
    <t>за счет федерального бюджета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</si>
  <si>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«Социальное развитие села до 2012 г»:</t>
  </si>
  <si>
    <t>Субсидия на проведение мероприятий по улучшению жилищных условий граждан РФ, проживающих  в сельской местности в рамках областной целевой программы «Развитие агропромышленного комплекса и сельских территорий  Ярославской области"»:</t>
  </si>
  <si>
    <t>600 2 02 02009 05 0000 151</t>
  </si>
  <si>
    <t>Субсидия на реализацию муниципальных программ развития субъектов малого и среднего предпринимательства в рамках областной целевой программы "Развития субъектов малого и среднего предпринимательства."</t>
  </si>
  <si>
    <t>600 2 02 02077 05 0000 151</t>
  </si>
  <si>
    <t>Субсидия на реализацию областной целевой программы  "Улучшение условий проживания отдельных категорий граждан".</t>
  </si>
  <si>
    <t>Субсидия на реализацию областной целевой программы  "Развитие  материально-технической базы физической культуры  и спорта Ярославской области"".</t>
  </si>
  <si>
    <t>600 2 02 02088 05 0000 151</t>
  </si>
  <si>
    <t>Субсидия на обеспечение мероприятий по переселению граждан из аварийного жилищного фонда за счет средств, поступивших от государственной корпорации -Фонд содействия реформированию жилищно-коммунального хозяйства</t>
  </si>
  <si>
    <t>600 2 02 02089 05 0000 151</t>
  </si>
  <si>
    <t>Субсидия на обеспечение мероприятий по капитальному ремонту многоквартирных домов  за счет средств областного бюджета</t>
  </si>
  <si>
    <t>Субсидия на обеспечение мероприятий по капитальному ремонту многоквартирных домов за счет средств, поступивших от государственной корпорации -Фонд содействия реформированию жилищно-коммунального хозяйства</t>
  </si>
  <si>
    <t>601 2 02 03021 05 0000 151</t>
  </si>
  <si>
    <t xml:space="preserve">Субвенция на выплату денежного вознаграждения за выполнение функций классного руководителя педагогическим работникам  муниципальных образовательных учреждений </t>
  </si>
  <si>
    <t>600 2 02 03002 05 0000 151</t>
  </si>
  <si>
    <t>Субвенция на осуществление полномочий по подготовке и проведению Всероссийской переписи населения 2010года.</t>
  </si>
  <si>
    <t>Межбюджетные трансферты на компенсацию дополнительных расходов, возникших в результате увеличения должностных окладов (ставок заработанной платы)воспитателям (включая старших) муниципальных дошкольных образовательных учреждений</t>
  </si>
  <si>
    <t>от23.07.2010 г    № 563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</si>
</sst>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9"/>
      <name val="Arial Cyr"/>
      <family val="0"/>
    </font>
    <font>
      <b/>
      <sz val="11"/>
      <name val="Arial"/>
      <family val="2"/>
    </font>
    <font>
      <b/>
      <i/>
      <sz val="9"/>
      <name val="Arial Cyr"/>
      <family val="0"/>
    </font>
    <font>
      <i/>
      <sz val="10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"/>
      <family val="2"/>
    </font>
    <font>
      <b/>
      <i/>
      <sz val="10"/>
      <name val="Arial Cyr"/>
      <family val="0"/>
    </font>
    <font>
      <sz val="8"/>
      <name val="Arial"/>
      <family val="2"/>
    </font>
    <font>
      <sz val="8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wrapText="1"/>
    </xf>
    <xf numFmtId="0" fontId="6" fillId="0" borderId="13" xfId="0" applyFont="1" applyBorder="1" applyAlignment="1">
      <alignment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9" fillId="0" borderId="1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0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15" fillId="0" borderId="11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6" fillId="0" borderId="0" xfId="0" applyFont="1" applyAlignment="1">
      <alignment/>
    </xf>
    <xf numFmtId="169" fontId="12" fillId="0" borderId="11" xfId="0" applyNumberFormat="1" applyFont="1" applyBorder="1" applyAlignment="1">
      <alignment horizontal="center" vertical="center" wrapText="1"/>
    </xf>
    <xf numFmtId="169" fontId="34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6" fillId="0" borderId="12" xfId="0" applyNumberFormat="1" applyFont="1" applyBorder="1" applyAlignment="1">
      <alignment horizontal="center" wrapText="1"/>
    </xf>
    <xf numFmtId="0" fontId="36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top" wrapText="1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right" vertical="top" wrapText="1"/>
    </xf>
    <xf numFmtId="0" fontId="38" fillId="0" borderId="11" xfId="0" applyFont="1" applyBorder="1" applyAlignment="1">
      <alignment horizontal="left" vertical="top" wrapText="1"/>
    </xf>
    <xf numFmtId="0" fontId="39" fillId="0" borderId="11" xfId="0" applyFont="1" applyBorder="1" applyAlignment="1">
      <alignment horizontal="center" vertical="center"/>
    </xf>
    <xf numFmtId="169" fontId="1" fillId="0" borderId="11" xfId="0" applyNumberFormat="1" applyFont="1" applyBorder="1" applyAlignment="1">
      <alignment horizontal="center" vertical="center" wrapText="1"/>
    </xf>
    <xf numFmtId="169" fontId="2" fillId="0" borderId="11" xfId="0" applyNumberFormat="1" applyFont="1" applyBorder="1" applyAlignment="1">
      <alignment horizontal="center" vertical="center" wrapText="1"/>
    </xf>
    <xf numFmtId="169" fontId="9" fillId="0" borderId="11" xfId="0" applyNumberFormat="1" applyFont="1" applyBorder="1" applyAlignment="1">
      <alignment horizontal="center" vertical="center" wrapText="1"/>
    </xf>
    <xf numFmtId="169" fontId="14" fillId="0" borderId="11" xfId="0" applyNumberFormat="1" applyFont="1" applyBorder="1" applyAlignment="1">
      <alignment horizontal="center" vertical="center" wrapText="1"/>
    </xf>
    <xf numFmtId="169" fontId="38" fillId="0" borderId="11" xfId="0" applyNumberFormat="1" applyFont="1" applyBorder="1" applyAlignment="1">
      <alignment horizontal="center" vertical="center" wrapText="1"/>
    </xf>
    <xf numFmtId="169" fontId="36" fillId="0" borderId="11" xfId="0" applyNumberFormat="1" applyFont="1" applyBorder="1" applyAlignment="1">
      <alignment horizontal="center" vertical="center" wrapText="1"/>
    </xf>
    <xf numFmtId="0" fontId="37" fillId="0" borderId="0" xfId="0" applyFont="1" applyAlignment="1">
      <alignment horizont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18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4.625" style="13" customWidth="1"/>
    <col min="2" max="2" width="49.125" style="0" customWidth="1"/>
    <col min="3" max="3" width="10.375" style="1" customWidth="1"/>
    <col min="4" max="5" width="9.875" style="41" customWidth="1"/>
  </cols>
  <sheetData>
    <row r="2" spans="3:5" ht="12.75">
      <c r="C2" s="49" t="s">
        <v>162</v>
      </c>
      <c r="D2" s="50"/>
      <c r="E2" s="50"/>
    </row>
    <row r="3" spans="3:5" ht="12.75">
      <c r="C3" s="68" t="s">
        <v>163</v>
      </c>
      <c r="D3" s="68"/>
      <c r="E3" s="68"/>
    </row>
    <row r="4" spans="3:5" ht="12.75">
      <c r="C4" s="51" t="s">
        <v>193</v>
      </c>
      <c r="D4" s="50"/>
      <c r="E4" s="50"/>
    </row>
    <row r="6" spans="1:5" ht="40.5" customHeight="1">
      <c r="A6" s="71" t="s">
        <v>164</v>
      </c>
      <c r="B6" s="71"/>
      <c r="C6" s="71"/>
      <c r="D6" s="71"/>
      <c r="E6" s="71"/>
    </row>
    <row r="7" spans="2:3" ht="12.75">
      <c r="B7" s="14"/>
      <c r="C7" s="15"/>
    </row>
    <row r="8" spans="1:5" ht="12.75">
      <c r="A8" s="72" t="s">
        <v>0</v>
      </c>
      <c r="B8" s="73" t="s">
        <v>1</v>
      </c>
      <c r="C8" s="46" t="s">
        <v>124</v>
      </c>
      <c r="D8" s="69" t="s">
        <v>165</v>
      </c>
      <c r="E8" s="69" t="s">
        <v>161</v>
      </c>
    </row>
    <row r="9" spans="1:5" ht="36" customHeight="1">
      <c r="A9" s="72"/>
      <c r="B9" s="74"/>
      <c r="C9" s="47" t="s">
        <v>2</v>
      </c>
      <c r="D9" s="70"/>
      <c r="E9" s="70"/>
    </row>
    <row r="10" spans="1:5" ht="18.75" customHeight="1">
      <c r="A10" s="8" t="s">
        <v>3</v>
      </c>
      <c r="B10" s="28" t="s">
        <v>4</v>
      </c>
      <c r="C10" s="27">
        <f>C11+C13+C16+C20+C24+C26+C29+C33+C34</f>
        <v>48953</v>
      </c>
      <c r="D10" s="27">
        <f>D11+D13+D16+D20+D24+D26+D29+D33+D34+D19</f>
        <v>19525</v>
      </c>
      <c r="E10" s="38">
        <f aca="true" t="shared" si="0" ref="E10:E18">D10/C10*100</f>
        <v>39.88519600433069</v>
      </c>
    </row>
    <row r="11" spans="1:5" ht="18.75" customHeight="1">
      <c r="A11" s="8" t="s">
        <v>5</v>
      </c>
      <c r="B11" s="16" t="s">
        <v>6</v>
      </c>
      <c r="C11" s="3">
        <v>32707</v>
      </c>
      <c r="D11" s="42">
        <v>16579</v>
      </c>
      <c r="E11" s="62">
        <f t="shared" si="0"/>
        <v>50.68945485675849</v>
      </c>
    </row>
    <row r="12" spans="1:5" ht="18" customHeight="1">
      <c r="A12" s="7" t="s">
        <v>7</v>
      </c>
      <c r="B12" s="17" t="s">
        <v>8</v>
      </c>
      <c r="C12" s="22">
        <v>32707</v>
      </c>
      <c r="D12" s="43">
        <v>16579</v>
      </c>
      <c r="E12" s="63">
        <f t="shared" si="0"/>
        <v>50.68945485675849</v>
      </c>
    </row>
    <row r="13" spans="1:5" ht="14.25" customHeight="1">
      <c r="A13" s="8" t="s">
        <v>9</v>
      </c>
      <c r="B13" s="16" t="s">
        <v>10</v>
      </c>
      <c r="C13" s="3">
        <v>1695</v>
      </c>
      <c r="D13" s="42">
        <v>951</v>
      </c>
      <c r="E13" s="62">
        <f t="shared" si="0"/>
        <v>56.10619469026549</v>
      </c>
    </row>
    <row r="14" spans="1:5" ht="24">
      <c r="A14" s="7" t="s">
        <v>11</v>
      </c>
      <c r="B14" s="17" t="s">
        <v>12</v>
      </c>
      <c r="C14" s="22">
        <v>1667</v>
      </c>
      <c r="D14" s="43">
        <v>923</v>
      </c>
      <c r="E14" s="63">
        <f t="shared" si="0"/>
        <v>55.36892621475705</v>
      </c>
    </row>
    <row r="15" spans="1:5" ht="12.75" customHeight="1">
      <c r="A15" s="7" t="s">
        <v>13</v>
      </c>
      <c r="B15" s="17" t="s">
        <v>14</v>
      </c>
      <c r="C15" s="22">
        <v>28</v>
      </c>
      <c r="D15" s="43">
        <v>28</v>
      </c>
      <c r="E15" s="63">
        <f t="shared" si="0"/>
        <v>100</v>
      </c>
    </row>
    <row r="16" spans="1:5" ht="13.5" customHeight="1">
      <c r="A16" s="8" t="s">
        <v>15</v>
      </c>
      <c r="B16" s="16" t="s">
        <v>16</v>
      </c>
      <c r="C16" s="3">
        <v>648</v>
      </c>
      <c r="D16" s="42">
        <v>462</v>
      </c>
      <c r="E16" s="62">
        <f t="shared" si="0"/>
        <v>71.29629629629629</v>
      </c>
    </row>
    <row r="17" spans="1:5" ht="48" customHeight="1">
      <c r="A17" s="7" t="s">
        <v>17</v>
      </c>
      <c r="B17" s="17" t="s">
        <v>18</v>
      </c>
      <c r="C17" s="22">
        <v>442</v>
      </c>
      <c r="D17" s="43">
        <v>123</v>
      </c>
      <c r="E17" s="63">
        <f t="shared" si="0"/>
        <v>27.828054298642535</v>
      </c>
    </row>
    <row r="18" spans="1:5" ht="35.25" customHeight="1">
      <c r="A18" s="7" t="s">
        <v>19</v>
      </c>
      <c r="B18" s="17" t="s">
        <v>20</v>
      </c>
      <c r="C18" s="22">
        <v>206</v>
      </c>
      <c r="D18" s="43">
        <v>339</v>
      </c>
      <c r="E18" s="63">
        <f t="shared" si="0"/>
        <v>164.5631067961165</v>
      </c>
    </row>
    <row r="19" spans="1:5" s="37" customFormat="1" ht="22.5" customHeight="1">
      <c r="A19" s="8" t="s">
        <v>166</v>
      </c>
      <c r="B19" s="52" t="s">
        <v>167</v>
      </c>
      <c r="C19" s="8"/>
      <c r="D19" s="42">
        <v>1</v>
      </c>
      <c r="E19" s="38"/>
    </row>
    <row r="20" spans="1:5" ht="25.5" customHeight="1">
      <c r="A20" s="8" t="s">
        <v>21</v>
      </c>
      <c r="B20" s="16" t="s">
        <v>22</v>
      </c>
      <c r="C20" s="3">
        <v>5254</v>
      </c>
      <c r="D20" s="42">
        <v>3232</v>
      </c>
      <c r="E20" s="62">
        <f aca="true" t="shared" si="1" ref="E20:E32">D20/C20*100</f>
        <v>61.51503616292349</v>
      </c>
    </row>
    <row r="21" spans="1:5" ht="63" customHeight="1">
      <c r="A21" s="7" t="s">
        <v>23</v>
      </c>
      <c r="B21" s="17" t="s">
        <v>24</v>
      </c>
      <c r="C21" s="22">
        <v>3390</v>
      </c>
      <c r="D21" s="43">
        <v>1648</v>
      </c>
      <c r="E21" s="63">
        <f t="shared" si="1"/>
        <v>48.61356932153392</v>
      </c>
    </row>
    <row r="22" spans="1:5" ht="49.5" customHeight="1">
      <c r="A22" s="7" t="s">
        <v>25</v>
      </c>
      <c r="B22" s="17" t="s">
        <v>26</v>
      </c>
      <c r="C22" s="22">
        <v>1800</v>
      </c>
      <c r="D22" s="43">
        <v>1520</v>
      </c>
      <c r="E22" s="63">
        <f t="shared" si="1"/>
        <v>84.44444444444444</v>
      </c>
    </row>
    <row r="23" spans="1:5" ht="37.5" customHeight="1">
      <c r="A23" s="7" t="s">
        <v>27</v>
      </c>
      <c r="B23" s="17" t="s">
        <v>28</v>
      </c>
      <c r="C23" s="22">
        <v>64</v>
      </c>
      <c r="D23" s="43">
        <v>64</v>
      </c>
      <c r="E23" s="63">
        <f t="shared" si="1"/>
        <v>100</v>
      </c>
    </row>
    <row r="24" spans="1:5" ht="16.5" customHeight="1">
      <c r="A24" s="8" t="s">
        <v>29</v>
      </c>
      <c r="B24" s="16" t="s">
        <v>30</v>
      </c>
      <c r="C24" s="8">
        <v>1597</v>
      </c>
      <c r="D24" s="42">
        <v>956</v>
      </c>
      <c r="E24" s="62">
        <f t="shared" si="1"/>
        <v>59.86224170319348</v>
      </c>
    </row>
    <row r="25" spans="1:5" ht="15.75" customHeight="1">
      <c r="A25" s="7" t="s">
        <v>31</v>
      </c>
      <c r="B25" s="17" t="s">
        <v>32</v>
      </c>
      <c r="C25" s="7">
        <v>1597</v>
      </c>
      <c r="D25" s="43">
        <v>956</v>
      </c>
      <c r="E25" s="63">
        <f t="shared" si="1"/>
        <v>59.86224170319348</v>
      </c>
    </row>
    <row r="26" spans="1:5" ht="23.25" customHeight="1">
      <c r="A26" s="8" t="s">
        <v>33</v>
      </c>
      <c r="B26" s="16" t="s">
        <v>34</v>
      </c>
      <c r="C26" s="8">
        <v>5751</v>
      </c>
      <c r="D26" s="42">
        <v>4344</v>
      </c>
      <c r="E26" s="62">
        <f t="shared" si="1"/>
        <v>75.53468961919666</v>
      </c>
    </row>
    <row r="27" spans="1:5" ht="72" customHeight="1">
      <c r="A27" s="7" t="s">
        <v>35</v>
      </c>
      <c r="B27" s="17" t="s">
        <v>36</v>
      </c>
      <c r="C27" s="7">
        <v>4766</v>
      </c>
      <c r="D27" s="43">
        <v>3815</v>
      </c>
      <c r="E27" s="63">
        <f t="shared" si="1"/>
        <v>80.04616030214015</v>
      </c>
    </row>
    <row r="28" spans="1:5" ht="41.25" customHeight="1">
      <c r="A28" s="7" t="s">
        <v>37</v>
      </c>
      <c r="B28" s="17" t="s">
        <v>38</v>
      </c>
      <c r="C28" s="7">
        <v>985</v>
      </c>
      <c r="D28" s="43">
        <v>529</v>
      </c>
      <c r="E28" s="63">
        <f t="shared" si="1"/>
        <v>53.70558375634518</v>
      </c>
    </row>
    <row r="29" spans="1:5" ht="18" customHeight="1">
      <c r="A29" s="8" t="s">
        <v>39</v>
      </c>
      <c r="B29" s="16" t="s">
        <v>40</v>
      </c>
      <c r="C29" s="8">
        <v>1301</v>
      </c>
      <c r="D29" s="42">
        <v>875</v>
      </c>
      <c r="E29" s="62">
        <f t="shared" si="1"/>
        <v>67.25595695618755</v>
      </c>
    </row>
    <row r="30" spans="1:5" ht="48.75" customHeight="1">
      <c r="A30" s="7" t="s">
        <v>41</v>
      </c>
      <c r="B30" s="17" t="s">
        <v>76</v>
      </c>
      <c r="C30" s="7">
        <v>100</v>
      </c>
      <c r="D30" s="43">
        <v>23</v>
      </c>
      <c r="E30" s="63">
        <f t="shared" si="1"/>
        <v>23</v>
      </c>
    </row>
    <row r="31" spans="1:5" ht="27.75" customHeight="1">
      <c r="A31" s="7" t="s">
        <v>42</v>
      </c>
      <c r="B31" s="17" t="s">
        <v>43</v>
      </c>
      <c r="C31" s="7">
        <v>565</v>
      </c>
      <c r="D31" s="43">
        <v>315</v>
      </c>
      <c r="E31" s="63">
        <f t="shared" si="1"/>
        <v>55.75221238938053</v>
      </c>
    </row>
    <row r="32" spans="1:5" ht="36.75" customHeight="1">
      <c r="A32" s="7" t="s">
        <v>44</v>
      </c>
      <c r="B32" s="17" t="s">
        <v>45</v>
      </c>
      <c r="C32" s="7">
        <v>636</v>
      </c>
      <c r="D32" s="43">
        <v>537</v>
      </c>
      <c r="E32" s="63">
        <f t="shared" si="1"/>
        <v>84.43396226415094</v>
      </c>
    </row>
    <row r="33" spans="1:5" s="37" customFormat="1" ht="16.5" customHeight="1">
      <c r="A33" s="8" t="s">
        <v>159</v>
      </c>
      <c r="B33" s="52" t="s">
        <v>157</v>
      </c>
      <c r="C33" s="8"/>
      <c r="D33" s="42">
        <v>5</v>
      </c>
      <c r="E33" s="38"/>
    </row>
    <row r="34" spans="1:5" s="37" customFormat="1" ht="18.75" customHeight="1">
      <c r="A34" s="8" t="s">
        <v>158</v>
      </c>
      <c r="B34" s="52" t="s">
        <v>160</v>
      </c>
      <c r="C34" s="8"/>
      <c r="D34" s="42">
        <v>-7880</v>
      </c>
      <c r="E34" s="38"/>
    </row>
    <row r="35" spans="1:5" ht="15">
      <c r="A35" s="8" t="s">
        <v>46</v>
      </c>
      <c r="B35" s="2" t="s">
        <v>47</v>
      </c>
      <c r="C35" s="3">
        <f>C38+C39+C40+C41+C42+C75+C110</f>
        <v>308365</v>
      </c>
      <c r="D35" s="42">
        <f>D37+D42+D75+D110</f>
        <v>151056</v>
      </c>
      <c r="E35" s="38">
        <f>D35/C35*100</f>
        <v>48.986104129846126</v>
      </c>
    </row>
    <row r="36" spans="1:5" s="20" customFormat="1" ht="37.5" customHeight="1">
      <c r="A36" s="35" t="s">
        <v>48</v>
      </c>
      <c r="B36" s="36" t="s">
        <v>49</v>
      </c>
      <c r="C36" s="40">
        <v>308365</v>
      </c>
      <c r="D36" s="44">
        <v>151056</v>
      </c>
      <c r="E36" s="65">
        <f aca="true" t="shared" si="2" ref="E36:E99">D36/C36*100</f>
        <v>48.986104129846126</v>
      </c>
    </row>
    <row r="37" spans="1:5" s="20" customFormat="1" ht="23.25" customHeight="1">
      <c r="A37" s="8" t="s">
        <v>168</v>
      </c>
      <c r="B37" s="55" t="s">
        <v>169</v>
      </c>
      <c r="C37" s="3">
        <v>88114</v>
      </c>
      <c r="D37" s="42">
        <f>D38+D39+D40+D41</f>
        <v>44040</v>
      </c>
      <c r="E37" s="62">
        <f t="shared" si="2"/>
        <v>49.98070681163039</v>
      </c>
    </row>
    <row r="38" spans="1:5" ht="25.5">
      <c r="A38" s="7" t="s">
        <v>125</v>
      </c>
      <c r="B38" s="53" t="s">
        <v>50</v>
      </c>
      <c r="C38" s="22">
        <v>62855</v>
      </c>
      <c r="D38" s="54">
        <v>31408</v>
      </c>
      <c r="E38" s="63">
        <f t="shared" si="2"/>
        <v>49.968976215098245</v>
      </c>
    </row>
    <row r="39" spans="1:5" ht="25.5" customHeight="1">
      <c r="A39" s="7" t="s">
        <v>126</v>
      </c>
      <c r="B39" s="53" t="s">
        <v>51</v>
      </c>
      <c r="C39" s="22">
        <v>24542</v>
      </c>
      <c r="D39" s="54">
        <v>12272</v>
      </c>
      <c r="E39" s="63">
        <f t="shared" si="2"/>
        <v>50.004074647542986</v>
      </c>
    </row>
    <row r="40" spans="1:5" ht="25.5">
      <c r="A40" s="7" t="s">
        <v>126</v>
      </c>
      <c r="B40" s="53" t="s">
        <v>52</v>
      </c>
      <c r="C40" s="22">
        <v>283</v>
      </c>
      <c r="D40" s="54">
        <v>142</v>
      </c>
      <c r="E40" s="63">
        <f t="shared" si="2"/>
        <v>50.17667844522968</v>
      </c>
    </row>
    <row r="41" spans="1:5" ht="25.5">
      <c r="A41" s="7" t="s">
        <v>125</v>
      </c>
      <c r="B41" s="53" t="s">
        <v>53</v>
      </c>
      <c r="C41" s="22">
        <v>434</v>
      </c>
      <c r="D41" s="54">
        <v>218</v>
      </c>
      <c r="E41" s="63">
        <f t="shared" si="2"/>
        <v>50.23041474654379</v>
      </c>
    </row>
    <row r="42" spans="1:5" ht="15">
      <c r="A42" s="8" t="s">
        <v>54</v>
      </c>
      <c r="B42" s="2" t="s">
        <v>55</v>
      </c>
      <c r="C42" s="3">
        <f>C43+C50</f>
        <v>94957</v>
      </c>
      <c r="D42" s="3">
        <f>D43+D50</f>
        <v>45196</v>
      </c>
      <c r="E42" s="38">
        <f t="shared" si="2"/>
        <v>47.596280421664545</v>
      </c>
    </row>
    <row r="43" spans="1:5" s="20" customFormat="1" ht="38.25">
      <c r="A43" s="29" t="s">
        <v>110</v>
      </c>
      <c r="B43" s="18" t="s">
        <v>77</v>
      </c>
      <c r="C43" s="19">
        <f>C44+C45+C46+C47+C48+C49</f>
        <v>8632</v>
      </c>
      <c r="D43" s="45">
        <f>D44+D45+D46+D47+D48+D49</f>
        <v>1198</v>
      </c>
      <c r="E43" s="64">
        <f t="shared" si="2"/>
        <v>13.878591288229842</v>
      </c>
    </row>
    <row r="44" spans="1:5" ht="51">
      <c r="A44" s="7" t="s">
        <v>128</v>
      </c>
      <c r="B44" s="4" t="s">
        <v>80</v>
      </c>
      <c r="C44" s="22">
        <v>949</v>
      </c>
      <c r="D44" s="43">
        <v>424</v>
      </c>
      <c r="E44" s="63">
        <f t="shared" si="2"/>
        <v>44.67860906217071</v>
      </c>
    </row>
    <row r="45" spans="1:5" ht="39.75" customHeight="1">
      <c r="A45" s="7" t="s">
        <v>111</v>
      </c>
      <c r="B45" s="4" t="s">
        <v>56</v>
      </c>
      <c r="C45" s="22">
        <v>1012</v>
      </c>
      <c r="D45" s="43">
        <v>499</v>
      </c>
      <c r="E45" s="63">
        <f t="shared" si="2"/>
        <v>49.308300395256914</v>
      </c>
    </row>
    <row r="46" spans="1:5" ht="12.75">
      <c r="A46" s="7" t="s">
        <v>127</v>
      </c>
      <c r="B46" s="4" t="s">
        <v>57</v>
      </c>
      <c r="C46" s="22">
        <v>4271</v>
      </c>
      <c r="D46" s="43"/>
      <c r="E46" s="63">
        <f t="shared" si="2"/>
        <v>0</v>
      </c>
    </row>
    <row r="47" spans="1:5" ht="38.25">
      <c r="A47" s="7" t="s">
        <v>128</v>
      </c>
      <c r="B47" s="4" t="s">
        <v>78</v>
      </c>
      <c r="C47" s="22">
        <v>50</v>
      </c>
      <c r="D47" s="43">
        <v>50</v>
      </c>
      <c r="E47" s="63">
        <f t="shared" si="2"/>
        <v>100</v>
      </c>
    </row>
    <row r="48" spans="1:5" ht="27" customHeight="1">
      <c r="A48" s="7" t="s">
        <v>114</v>
      </c>
      <c r="B48" s="4" t="s">
        <v>79</v>
      </c>
      <c r="C48" s="22">
        <v>1350</v>
      </c>
      <c r="D48" s="43">
        <v>225</v>
      </c>
      <c r="E48" s="63">
        <f t="shared" si="2"/>
        <v>16.666666666666664</v>
      </c>
    </row>
    <row r="49" spans="1:5" ht="38.25">
      <c r="A49" s="56" t="s">
        <v>154</v>
      </c>
      <c r="B49" s="4" t="s">
        <v>170</v>
      </c>
      <c r="C49" s="22">
        <v>1000</v>
      </c>
      <c r="D49" s="43"/>
      <c r="E49" s="63">
        <f t="shared" si="2"/>
        <v>0</v>
      </c>
    </row>
    <row r="50" spans="2:5" s="20" customFormat="1" ht="12.75" customHeight="1">
      <c r="B50" s="21" t="s">
        <v>81</v>
      </c>
      <c r="C50" s="19">
        <f>C51+C54+C57+C58+C59+C60+C61+C62+C63+C64+C65+C66+C67+C68+C69+C70+C71+C72+C73+C74</f>
        <v>86325</v>
      </c>
      <c r="D50" s="19">
        <f>D51+D52+D53+D54+D57+D58+D59+D60+D61+D62+D63+D64+D65+D66+D67+D68+D69+D70+D71+D72+D73+D74</f>
        <v>43998</v>
      </c>
      <c r="E50" s="64">
        <f t="shared" si="2"/>
        <v>50.967854039965246</v>
      </c>
    </row>
    <row r="51" spans="1:5" ht="40.5" customHeight="1">
      <c r="A51" s="7" t="s">
        <v>112</v>
      </c>
      <c r="B51" s="6" t="s">
        <v>171</v>
      </c>
      <c r="C51" s="22">
        <v>7298</v>
      </c>
      <c r="D51" s="43"/>
      <c r="E51" s="63">
        <f t="shared" si="2"/>
        <v>0</v>
      </c>
    </row>
    <row r="52" spans="1:5" s="20" customFormat="1" ht="12.75">
      <c r="A52" s="35"/>
      <c r="B52" s="60" t="s">
        <v>172</v>
      </c>
      <c r="C52" s="57">
        <v>3400</v>
      </c>
      <c r="D52" s="44"/>
      <c r="E52" s="63">
        <f t="shared" si="2"/>
        <v>0</v>
      </c>
    </row>
    <row r="53" spans="1:5" ht="33.75">
      <c r="A53" s="7"/>
      <c r="B53" s="60" t="s">
        <v>173</v>
      </c>
      <c r="C53" s="58">
        <v>3898</v>
      </c>
      <c r="D53" s="43"/>
      <c r="E53" s="63">
        <f t="shared" si="2"/>
        <v>0</v>
      </c>
    </row>
    <row r="54" spans="1:5" ht="48">
      <c r="A54" s="7" t="s">
        <v>156</v>
      </c>
      <c r="B54" s="6" t="s">
        <v>176</v>
      </c>
      <c r="C54" s="22">
        <v>1667</v>
      </c>
      <c r="D54" s="43">
        <v>785</v>
      </c>
      <c r="E54" s="63">
        <f t="shared" si="2"/>
        <v>47.09058188362327</v>
      </c>
    </row>
    <row r="55" spans="1:5" ht="12.75">
      <c r="A55" s="7"/>
      <c r="B55" s="59" t="s">
        <v>174</v>
      </c>
      <c r="C55" s="57">
        <v>458</v>
      </c>
      <c r="D55" s="61">
        <v>458</v>
      </c>
      <c r="E55" s="66">
        <f t="shared" si="2"/>
        <v>100</v>
      </c>
    </row>
    <row r="56" spans="1:5" ht="12.75">
      <c r="A56" s="7"/>
      <c r="B56" s="59" t="s">
        <v>175</v>
      </c>
      <c r="C56" s="57">
        <v>1209</v>
      </c>
      <c r="D56" s="61">
        <v>327</v>
      </c>
      <c r="E56" s="67">
        <f t="shared" si="2"/>
        <v>27.04714640198511</v>
      </c>
    </row>
    <row r="57" spans="1:5" ht="72">
      <c r="A57" s="7" t="s">
        <v>128</v>
      </c>
      <c r="B57" s="6" t="s">
        <v>85</v>
      </c>
      <c r="C57" s="22">
        <v>178</v>
      </c>
      <c r="D57" s="43">
        <v>60</v>
      </c>
      <c r="E57" s="63">
        <f t="shared" si="2"/>
        <v>33.70786516853933</v>
      </c>
    </row>
    <row r="58" spans="1:5" ht="35.25" customHeight="1">
      <c r="A58" s="7" t="s">
        <v>113</v>
      </c>
      <c r="B58" s="6" t="s">
        <v>82</v>
      </c>
      <c r="C58" s="22">
        <v>375</v>
      </c>
      <c r="D58" s="43"/>
      <c r="E58" s="63">
        <f t="shared" si="2"/>
        <v>0</v>
      </c>
    </row>
    <row r="59" spans="1:5" ht="36.75" customHeight="1">
      <c r="A59" s="7" t="s">
        <v>114</v>
      </c>
      <c r="B59" s="6" t="s">
        <v>83</v>
      </c>
      <c r="C59" s="22">
        <v>164</v>
      </c>
      <c r="D59" s="43">
        <v>80</v>
      </c>
      <c r="E59" s="63">
        <f t="shared" si="2"/>
        <v>48.78048780487805</v>
      </c>
    </row>
    <row r="60" spans="1:5" ht="61.5" customHeight="1">
      <c r="A60" s="7" t="s">
        <v>114</v>
      </c>
      <c r="B60" s="6" t="s">
        <v>144</v>
      </c>
      <c r="C60" s="22">
        <v>404</v>
      </c>
      <c r="D60" s="43">
        <v>281</v>
      </c>
      <c r="E60" s="63">
        <f t="shared" si="2"/>
        <v>69.55445544554455</v>
      </c>
    </row>
    <row r="61" spans="1:5" ht="75" customHeight="1">
      <c r="A61" s="7" t="s">
        <v>130</v>
      </c>
      <c r="B61" s="6" t="s">
        <v>84</v>
      </c>
      <c r="C61" s="22">
        <v>1071</v>
      </c>
      <c r="D61" s="43">
        <v>351</v>
      </c>
      <c r="E61" s="63">
        <f t="shared" si="2"/>
        <v>32.773109243697476</v>
      </c>
    </row>
    <row r="62" spans="1:5" ht="28.5" customHeight="1">
      <c r="A62" s="7" t="s">
        <v>112</v>
      </c>
      <c r="B62" s="6" t="s">
        <v>86</v>
      </c>
      <c r="C62" s="22">
        <v>9437</v>
      </c>
      <c r="D62" s="43">
        <v>281</v>
      </c>
      <c r="E62" s="63">
        <f t="shared" si="2"/>
        <v>2.97764119953375</v>
      </c>
    </row>
    <row r="63" spans="1:5" ht="36" customHeight="1">
      <c r="A63" s="7" t="s">
        <v>131</v>
      </c>
      <c r="B63" s="6" t="s">
        <v>87</v>
      </c>
      <c r="C63" s="22">
        <v>103</v>
      </c>
      <c r="D63" s="43">
        <v>57</v>
      </c>
      <c r="E63" s="63">
        <f t="shared" si="2"/>
        <v>55.33980582524271</v>
      </c>
    </row>
    <row r="64" spans="1:5" ht="36.75" customHeight="1">
      <c r="A64" s="7" t="s">
        <v>129</v>
      </c>
      <c r="B64" s="6" t="s">
        <v>88</v>
      </c>
      <c r="C64" s="22">
        <v>255</v>
      </c>
      <c r="D64" s="43">
        <v>180</v>
      </c>
      <c r="E64" s="63">
        <f t="shared" si="2"/>
        <v>70.58823529411765</v>
      </c>
    </row>
    <row r="65" spans="1:5" ht="26.25" customHeight="1">
      <c r="A65" s="7" t="s">
        <v>132</v>
      </c>
      <c r="B65" s="6" t="s">
        <v>89</v>
      </c>
      <c r="C65" s="22">
        <v>40</v>
      </c>
      <c r="D65" s="43">
        <v>40</v>
      </c>
      <c r="E65" s="63">
        <f t="shared" si="2"/>
        <v>100</v>
      </c>
    </row>
    <row r="66" spans="1:5" ht="53.25" customHeight="1">
      <c r="A66" s="7" t="s">
        <v>154</v>
      </c>
      <c r="B66" s="6" t="s">
        <v>155</v>
      </c>
      <c r="C66" s="22">
        <v>1460</v>
      </c>
      <c r="D66" s="43"/>
      <c r="E66" s="39">
        <f t="shared" si="2"/>
        <v>0</v>
      </c>
    </row>
    <row r="67" spans="1:5" ht="36">
      <c r="A67" s="7" t="s">
        <v>129</v>
      </c>
      <c r="B67" s="6" t="s">
        <v>147</v>
      </c>
      <c r="C67" s="22">
        <v>1590</v>
      </c>
      <c r="D67" s="43">
        <v>1011</v>
      </c>
      <c r="E67" s="63">
        <f t="shared" si="2"/>
        <v>63.58490566037736</v>
      </c>
    </row>
    <row r="68" spans="1:5" ht="60">
      <c r="A68" s="7" t="s">
        <v>156</v>
      </c>
      <c r="B68" s="6" t="s">
        <v>177</v>
      </c>
      <c r="C68" s="22">
        <v>1242</v>
      </c>
      <c r="D68" s="43">
        <v>400</v>
      </c>
      <c r="E68" s="63">
        <f t="shared" si="2"/>
        <v>32.2061191626409</v>
      </c>
    </row>
    <row r="69" spans="1:5" ht="60">
      <c r="A69" s="7" t="s">
        <v>178</v>
      </c>
      <c r="B69" s="6" t="s">
        <v>179</v>
      </c>
      <c r="C69" s="22">
        <v>450</v>
      </c>
      <c r="D69" s="43">
        <v>450</v>
      </c>
      <c r="E69" s="63">
        <f t="shared" si="2"/>
        <v>100</v>
      </c>
    </row>
    <row r="70" spans="1:5" ht="36">
      <c r="A70" s="7" t="s">
        <v>180</v>
      </c>
      <c r="B70" s="6" t="s">
        <v>181</v>
      </c>
      <c r="C70" s="22">
        <v>41400</v>
      </c>
      <c r="D70" s="43">
        <v>40022</v>
      </c>
      <c r="E70" s="63">
        <f t="shared" si="2"/>
        <v>96.67149758454107</v>
      </c>
    </row>
    <row r="71" spans="1:5" ht="36">
      <c r="A71" s="7" t="s">
        <v>180</v>
      </c>
      <c r="B71" s="6" t="s">
        <v>182</v>
      </c>
      <c r="C71" s="22">
        <v>1500</v>
      </c>
      <c r="D71" s="43"/>
      <c r="E71" s="63">
        <f t="shared" si="2"/>
        <v>0</v>
      </c>
    </row>
    <row r="72" spans="1:5" ht="60">
      <c r="A72" s="7" t="s">
        <v>183</v>
      </c>
      <c r="B72" s="6" t="s">
        <v>184</v>
      </c>
      <c r="C72" s="22">
        <v>12629</v>
      </c>
      <c r="D72" s="43"/>
      <c r="E72" s="63">
        <f t="shared" si="2"/>
        <v>0</v>
      </c>
    </row>
    <row r="73" spans="1:5" ht="36">
      <c r="A73" s="7" t="s">
        <v>185</v>
      </c>
      <c r="B73" s="6" t="s">
        <v>186</v>
      </c>
      <c r="C73" s="22">
        <v>1000</v>
      </c>
      <c r="D73" s="43"/>
      <c r="E73" s="63">
        <f t="shared" si="2"/>
        <v>0</v>
      </c>
    </row>
    <row r="74" spans="1:5" ht="60">
      <c r="A74" s="7" t="s">
        <v>183</v>
      </c>
      <c r="B74" s="6" t="s">
        <v>187</v>
      </c>
      <c r="C74" s="22">
        <v>4062</v>
      </c>
      <c r="D74" s="43"/>
      <c r="E74" s="63">
        <f t="shared" si="2"/>
        <v>0</v>
      </c>
    </row>
    <row r="75" spans="1:5" ht="19.5" customHeight="1">
      <c r="A75" s="24" t="s">
        <v>141</v>
      </c>
      <c r="B75" s="23" t="s">
        <v>58</v>
      </c>
      <c r="C75" s="3">
        <f>C76+C95</f>
        <v>117775</v>
      </c>
      <c r="D75" s="42">
        <f>D76+D95</f>
        <v>57493</v>
      </c>
      <c r="E75" s="62">
        <f t="shared" si="2"/>
        <v>48.81596264062832</v>
      </c>
    </row>
    <row r="76" spans="1:5" ht="29.25" customHeight="1">
      <c r="A76" s="25"/>
      <c r="B76" s="21" t="s">
        <v>90</v>
      </c>
      <c r="C76" s="19">
        <f>C77+C78+C79+C80+C81+C82+C83+C84+C85+C86+C87+C88+C89+C90+C91+C92+C93+C94</f>
        <v>97323</v>
      </c>
      <c r="D76" s="42">
        <f>D77+D78+D79+D80+D81+D82+D83+D84+D85+D86+D87+D88+D89+D90+D91+D92+D93+D94</f>
        <v>47559</v>
      </c>
      <c r="E76" s="64">
        <f t="shared" si="2"/>
        <v>48.86717425480102</v>
      </c>
    </row>
    <row r="77" spans="1:5" ht="53.25" customHeight="1">
      <c r="A77" s="7" t="s">
        <v>133</v>
      </c>
      <c r="B77" s="6" t="s">
        <v>91</v>
      </c>
      <c r="C77" s="22">
        <v>1300</v>
      </c>
      <c r="D77" s="43"/>
      <c r="E77" s="63">
        <f t="shared" si="2"/>
        <v>0</v>
      </c>
    </row>
    <row r="78" spans="1:5" ht="27" customHeight="1">
      <c r="A78" s="30" t="s">
        <v>123</v>
      </c>
      <c r="B78" s="6" t="s">
        <v>59</v>
      </c>
      <c r="C78" s="22">
        <v>3902</v>
      </c>
      <c r="D78" s="43">
        <v>1574</v>
      </c>
      <c r="E78" s="63">
        <f t="shared" si="2"/>
        <v>40.33828805740646</v>
      </c>
    </row>
    <row r="79" spans="1:5" ht="39.75" customHeight="1">
      <c r="A79" s="30" t="s">
        <v>115</v>
      </c>
      <c r="B79" s="6" t="s">
        <v>101</v>
      </c>
      <c r="C79" s="22">
        <v>20</v>
      </c>
      <c r="D79" s="43">
        <v>10</v>
      </c>
      <c r="E79" s="63">
        <f t="shared" si="2"/>
        <v>50</v>
      </c>
    </row>
    <row r="80" spans="1:5" ht="54" customHeight="1">
      <c r="A80" s="7" t="s">
        <v>115</v>
      </c>
      <c r="B80" s="6" t="s">
        <v>92</v>
      </c>
      <c r="C80" s="22">
        <v>6467</v>
      </c>
      <c r="D80" s="43">
        <v>1958</v>
      </c>
      <c r="E80" s="63">
        <f t="shared" si="2"/>
        <v>30.27678985619298</v>
      </c>
    </row>
    <row r="81" spans="1:5" ht="41.25" customHeight="1">
      <c r="A81" s="30" t="s">
        <v>115</v>
      </c>
      <c r="B81" s="6" t="s">
        <v>60</v>
      </c>
      <c r="C81" s="22">
        <v>2</v>
      </c>
      <c r="D81" s="43"/>
      <c r="E81" s="63">
        <f t="shared" si="2"/>
        <v>0</v>
      </c>
    </row>
    <row r="82" spans="1:5" ht="32.25" customHeight="1">
      <c r="A82" s="30" t="s">
        <v>115</v>
      </c>
      <c r="B82" s="6" t="s">
        <v>61</v>
      </c>
      <c r="C82" s="22">
        <v>18830</v>
      </c>
      <c r="D82" s="43">
        <v>9591</v>
      </c>
      <c r="E82" s="63">
        <f t="shared" si="2"/>
        <v>50.934678704195434</v>
      </c>
    </row>
    <row r="83" spans="1:5" ht="18.75" customHeight="1">
      <c r="A83" s="30" t="s">
        <v>115</v>
      </c>
      <c r="B83" s="9" t="s">
        <v>62</v>
      </c>
      <c r="C83" s="22">
        <v>4131</v>
      </c>
      <c r="D83" s="43">
        <v>1748</v>
      </c>
      <c r="E83" s="63">
        <f t="shared" si="2"/>
        <v>42.31420963447107</v>
      </c>
    </row>
    <row r="84" spans="1:5" ht="54" customHeight="1">
      <c r="A84" s="7" t="s">
        <v>134</v>
      </c>
      <c r="B84" s="6" t="s">
        <v>94</v>
      </c>
      <c r="C84" s="22">
        <v>5855</v>
      </c>
      <c r="D84" s="43">
        <v>2800</v>
      </c>
      <c r="E84" s="63">
        <f t="shared" si="2"/>
        <v>47.822374039282664</v>
      </c>
    </row>
    <row r="85" spans="1:5" ht="26.25" customHeight="1">
      <c r="A85" s="7" t="s">
        <v>134</v>
      </c>
      <c r="B85" s="6" t="s">
        <v>95</v>
      </c>
      <c r="C85" s="22">
        <v>925</v>
      </c>
      <c r="D85" s="43">
        <v>282</v>
      </c>
      <c r="E85" s="63">
        <f t="shared" si="2"/>
        <v>30.486486486486484</v>
      </c>
    </row>
    <row r="86" spans="1:5" ht="24">
      <c r="A86" s="30" t="s">
        <v>134</v>
      </c>
      <c r="B86" s="6" t="s">
        <v>63</v>
      </c>
      <c r="C86" s="22">
        <v>88</v>
      </c>
      <c r="D86" s="43">
        <v>17</v>
      </c>
      <c r="E86" s="63">
        <f t="shared" si="2"/>
        <v>19.318181818181817</v>
      </c>
    </row>
    <row r="87" spans="1:5" ht="37.5" customHeight="1">
      <c r="A87" s="7" t="s">
        <v>135</v>
      </c>
      <c r="B87" s="6" t="s">
        <v>93</v>
      </c>
      <c r="C87" s="22">
        <v>105</v>
      </c>
      <c r="D87" s="43">
        <v>60</v>
      </c>
      <c r="E87" s="63">
        <f t="shared" si="2"/>
        <v>57.14285714285714</v>
      </c>
    </row>
    <row r="88" spans="1:6" ht="24.75" customHeight="1">
      <c r="A88" s="7" t="s">
        <v>134</v>
      </c>
      <c r="B88" s="6" t="s">
        <v>96</v>
      </c>
      <c r="C88" s="22">
        <v>47952</v>
      </c>
      <c r="D88" s="43">
        <v>26154</v>
      </c>
      <c r="E88" s="63">
        <f t="shared" si="2"/>
        <v>54.54204204204204</v>
      </c>
      <c r="F88" t="s">
        <v>116</v>
      </c>
    </row>
    <row r="89" spans="1:5" ht="36.75" customHeight="1">
      <c r="A89" s="30" t="s">
        <v>134</v>
      </c>
      <c r="B89" s="6" t="s">
        <v>97</v>
      </c>
      <c r="C89" s="22">
        <v>2901</v>
      </c>
      <c r="D89" s="43">
        <v>1231</v>
      </c>
      <c r="E89" s="63">
        <f t="shared" si="2"/>
        <v>42.43364357118235</v>
      </c>
    </row>
    <row r="90" spans="1:5" ht="36" customHeight="1">
      <c r="A90" s="7" t="s">
        <v>136</v>
      </c>
      <c r="B90" s="6" t="s">
        <v>98</v>
      </c>
      <c r="C90" s="22">
        <v>292</v>
      </c>
      <c r="D90" s="43">
        <v>135</v>
      </c>
      <c r="E90" s="63">
        <f t="shared" si="2"/>
        <v>46.23287671232877</v>
      </c>
    </row>
    <row r="91" spans="1:5" ht="36" customHeight="1">
      <c r="A91" s="7" t="s">
        <v>137</v>
      </c>
      <c r="B91" s="6" t="s">
        <v>100</v>
      </c>
      <c r="C91" s="22">
        <v>3831</v>
      </c>
      <c r="D91" s="43">
        <v>1734</v>
      </c>
      <c r="E91" s="63">
        <f t="shared" si="2"/>
        <v>45.262333594361785</v>
      </c>
    </row>
    <row r="92" spans="1:5" ht="30" customHeight="1">
      <c r="A92" s="7" t="s">
        <v>134</v>
      </c>
      <c r="B92" s="6" t="s">
        <v>99</v>
      </c>
      <c r="C92" s="22">
        <v>270</v>
      </c>
      <c r="D92" s="43">
        <v>114</v>
      </c>
      <c r="E92" s="63">
        <f t="shared" si="2"/>
        <v>42.22222222222222</v>
      </c>
    </row>
    <row r="93" spans="1:5" ht="36" customHeight="1">
      <c r="A93" s="7" t="s">
        <v>134</v>
      </c>
      <c r="B93" s="6" t="s">
        <v>104</v>
      </c>
      <c r="C93" s="22">
        <v>16</v>
      </c>
      <c r="D93" s="43"/>
      <c r="E93" s="63">
        <f t="shared" si="2"/>
        <v>0</v>
      </c>
    </row>
    <row r="94" spans="1:5" ht="31.5" customHeight="1">
      <c r="A94" s="7" t="s">
        <v>115</v>
      </c>
      <c r="B94" s="34" t="s">
        <v>145</v>
      </c>
      <c r="C94" s="22">
        <v>436</v>
      </c>
      <c r="D94" s="43">
        <v>151</v>
      </c>
      <c r="E94" s="63">
        <f t="shared" si="2"/>
        <v>34.63302752293578</v>
      </c>
    </row>
    <row r="95" spans="1:5" s="20" customFormat="1" ht="60">
      <c r="A95" s="31"/>
      <c r="B95" s="21" t="s">
        <v>105</v>
      </c>
      <c r="C95" s="19">
        <f>C96+C97+C98+C99+C100+C101+C102+C103+C104+C105+C106+C107+C108+C109</f>
        <v>20452</v>
      </c>
      <c r="D95" s="45">
        <f>D96+D97+D98+D99+D100+D101+D102+D103+D104+D105+D106+D107+D108+D109</f>
        <v>9934</v>
      </c>
      <c r="E95" s="64">
        <f t="shared" si="2"/>
        <v>48.57226677097594</v>
      </c>
    </row>
    <row r="96" spans="1:5" s="20" customFormat="1" ht="24">
      <c r="A96" s="7" t="s">
        <v>115</v>
      </c>
      <c r="B96" s="6" t="s">
        <v>150</v>
      </c>
      <c r="C96" s="22">
        <v>5015</v>
      </c>
      <c r="D96" s="43">
        <v>2535</v>
      </c>
      <c r="E96" s="63">
        <f t="shared" si="2"/>
        <v>50.54835493519442</v>
      </c>
    </row>
    <row r="97" spans="1:5" s="20" customFormat="1" ht="24">
      <c r="A97" s="7" t="s">
        <v>115</v>
      </c>
      <c r="B97" s="6" t="s">
        <v>151</v>
      </c>
      <c r="C97" s="22">
        <v>2747</v>
      </c>
      <c r="D97" s="43">
        <v>1326</v>
      </c>
      <c r="E97" s="63">
        <f t="shared" si="2"/>
        <v>48.270840917364396</v>
      </c>
    </row>
    <row r="98" spans="1:5" s="20" customFormat="1" ht="36">
      <c r="A98" s="7" t="s">
        <v>152</v>
      </c>
      <c r="B98" s="6" t="s">
        <v>153</v>
      </c>
      <c r="C98" s="22">
        <v>69</v>
      </c>
      <c r="D98" s="43">
        <v>30</v>
      </c>
      <c r="E98" s="63">
        <f t="shared" si="2"/>
        <v>43.47826086956522</v>
      </c>
    </row>
    <row r="99" spans="1:5" s="20" customFormat="1" ht="48">
      <c r="A99" s="7" t="s">
        <v>146</v>
      </c>
      <c r="B99" s="6" t="s">
        <v>102</v>
      </c>
      <c r="C99" s="22">
        <v>1346</v>
      </c>
      <c r="D99" s="43">
        <v>797</v>
      </c>
      <c r="E99" s="63">
        <f t="shared" si="2"/>
        <v>59.21248142644874</v>
      </c>
    </row>
    <row r="100" spans="1:5" s="20" customFormat="1" ht="36">
      <c r="A100" s="7" t="s">
        <v>138</v>
      </c>
      <c r="B100" s="6" t="s">
        <v>103</v>
      </c>
      <c r="C100" s="22">
        <v>3911</v>
      </c>
      <c r="D100" s="43">
        <v>1800</v>
      </c>
      <c r="E100" s="63">
        <f aca="true" t="shared" si="3" ref="E100:E109">D100/C100*100</f>
        <v>46.02403477371516</v>
      </c>
    </row>
    <row r="101" spans="1:5" ht="25.5" customHeight="1">
      <c r="A101" s="30" t="s">
        <v>117</v>
      </c>
      <c r="B101" s="6" t="s">
        <v>64</v>
      </c>
      <c r="C101" s="22">
        <v>328</v>
      </c>
      <c r="D101" s="43">
        <v>157</v>
      </c>
      <c r="E101" s="63">
        <f t="shared" si="3"/>
        <v>47.86585365853659</v>
      </c>
    </row>
    <row r="102" spans="1:5" ht="24">
      <c r="A102" s="7" t="s">
        <v>139</v>
      </c>
      <c r="B102" s="6" t="s">
        <v>65</v>
      </c>
      <c r="C102" s="22">
        <v>800</v>
      </c>
      <c r="D102" s="43">
        <v>400</v>
      </c>
      <c r="E102" s="63">
        <f t="shared" si="3"/>
        <v>50</v>
      </c>
    </row>
    <row r="103" spans="1:5" ht="36">
      <c r="A103" s="30" t="s">
        <v>118</v>
      </c>
      <c r="B103" s="6" t="s">
        <v>66</v>
      </c>
      <c r="C103" s="22">
        <v>88</v>
      </c>
      <c r="D103" s="43">
        <v>44</v>
      </c>
      <c r="E103" s="63">
        <f t="shared" si="3"/>
        <v>50</v>
      </c>
    </row>
    <row r="104" spans="1:5" ht="49.5" customHeight="1">
      <c r="A104" s="30" t="s">
        <v>115</v>
      </c>
      <c r="B104" s="6" t="s">
        <v>67</v>
      </c>
      <c r="C104" s="22">
        <v>550</v>
      </c>
      <c r="D104" s="43">
        <v>328</v>
      </c>
      <c r="E104" s="63">
        <f t="shared" si="3"/>
        <v>59.63636363636363</v>
      </c>
    </row>
    <row r="105" spans="1:5" ht="36.75" customHeight="1">
      <c r="A105" s="30" t="s">
        <v>119</v>
      </c>
      <c r="B105" s="6" t="s">
        <v>106</v>
      </c>
      <c r="C105" s="22">
        <v>380</v>
      </c>
      <c r="D105" s="43">
        <v>188</v>
      </c>
      <c r="E105" s="63">
        <f t="shared" si="3"/>
        <v>49.473684210526315</v>
      </c>
    </row>
    <row r="106" spans="1:5" ht="37.5" customHeight="1">
      <c r="A106" s="7" t="s">
        <v>143</v>
      </c>
      <c r="B106" s="6" t="s">
        <v>107</v>
      </c>
      <c r="C106" s="22">
        <v>3413</v>
      </c>
      <c r="D106" s="43">
        <v>1342</v>
      </c>
      <c r="E106" s="63">
        <f t="shared" si="3"/>
        <v>39.32024611778494</v>
      </c>
    </row>
    <row r="107" spans="1:5" ht="38.25" customHeight="1">
      <c r="A107" s="30" t="s">
        <v>142</v>
      </c>
      <c r="B107" s="6" t="s">
        <v>108</v>
      </c>
      <c r="C107" s="22">
        <v>940</v>
      </c>
      <c r="D107" s="43">
        <v>481</v>
      </c>
      <c r="E107" s="63">
        <f t="shared" si="3"/>
        <v>51.170212765957444</v>
      </c>
    </row>
    <row r="108" spans="1:5" ht="38.25" customHeight="1">
      <c r="A108" s="30" t="s">
        <v>188</v>
      </c>
      <c r="B108" s="6" t="s">
        <v>189</v>
      </c>
      <c r="C108" s="22">
        <v>819</v>
      </c>
      <c r="D108" s="43">
        <v>506</v>
      </c>
      <c r="E108" s="63">
        <f t="shared" si="3"/>
        <v>61.78266178266178</v>
      </c>
    </row>
    <row r="109" spans="1:5" ht="38.25" customHeight="1">
      <c r="A109" s="30" t="s">
        <v>190</v>
      </c>
      <c r="B109" s="6" t="s">
        <v>191</v>
      </c>
      <c r="C109" s="22">
        <v>46</v>
      </c>
      <c r="D109" s="43"/>
      <c r="E109" s="63">
        <f t="shared" si="3"/>
        <v>0</v>
      </c>
    </row>
    <row r="110" spans="1:5" ht="12.75">
      <c r="A110" s="32" t="s">
        <v>68</v>
      </c>
      <c r="B110" s="5" t="s">
        <v>69</v>
      </c>
      <c r="C110" s="3">
        <f>C111+C112+C113+C114+C115+C116</f>
        <v>7519</v>
      </c>
      <c r="D110" s="42">
        <f>D111+D112+D113+D114+D115+D116</f>
        <v>4327</v>
      </c>
      <c r="E110" s="62">
        <f aca="true" t="shared" si="4" ref="E110:E118">D110/C110*100</f>
        <v>57.547546216252165</v>
      </c>
    </row>
    <row r="111" spans="1:5" ht="49.5" customHeight="1">
      <c r="A111" s="30" t="s">
        <v>120</v>
      </c>
      <c r="B111" s="10" t="s">
        <v>70</v>
      </c>
      <c r="C111" s="22">
        <v>1800</v>
      </c>
      <c r="D111" s="43">
        <v>276</v>
      </c>
      <c r="E111" s="63">
        <f t="shared" si="4"/>
        <v>15.333333333333332</v>
      </c>
    </row>
    <row r="112" spans="1:5" ht="38.25" customHeight="1">
      <c r="A112" s="30" t="s">
        <v>121</v>
      </c>
      <c r="B112" s="9" t="s">
        <v>71</v>
      </c>
      <c r="C112" s="22">
        <v>215</v>
      </c>
      <c r="D112" s="43">
        <v>19</v>
      </c>
      <c r="E112" s="63">
        <f t="shared" si="4"/>
        <v>8.837209302325581</v>
      </c>
    </row>
    <row r="113" spans="1:5" ht="36">
      <c r="A113" s="7" t="s">
        <v>140</v>
      </c>
      <c r="B113" s="9" t="s">
        <v>109</v>
      </c>
      <c r="C113" s="22">
        <v>2758</v>
      </c>
      <c r="D113" s="43">
        <v>2758</v>
      </c>
      <c r="E113" s="63">
        <f t="shared" si="4"/>
        <v>100</v>
      </c>
    </row>
    <row r="114" spans="1:5" ht="49.5" customHeight="1">
      <c r="A114" s="30" t="s">
        <v>122</v>
      </c>
      <c r="B114" s="6" t="s">
        <v>72</v>
      </c>
      <c r="C114" s="22">
        <v>2160</v>
      </c>
      <c r="D114" s="43">
        <v>1055</v>
      </c>
      <c r="E114" s="63">
        <f t="shared" si="4"/>
        <v>48.842592592592595</v>
      </c>
    </row>
    <row r="115" spans="1:5" ht="36">
      <c r="A115" s="7" t="s">
        <v>149</v>
      </c>
      <c r="B115" s="6" t="s">
        <v>148</v>
      </c>
      <c r="C115" s="22">
        <v>75</v>
      </c>
      <c r="D115" s="43"/>
      <c r="E115" s="63">
        <f t="shared" si="4"/>
        <v>0</v>
      </c>
    </row>
    <row r="116" spans="1:5" ht="60">
      <c r="A116" s="30" t="s">
        <v>120</v>
      </c>
      <c r="B116" s="6" t="s">
        <v>192</v>
      </c>
      <c r="C116" s="22">
        <v>511</v>
      </c>
      <c r="D116" s="43">
        <v>219</v>
      </c>
      <c r="E116" s="63">
        <f t="shared" si="4"/>
        <v>42.857142857142854</v>
      </c>
    </row>
    <row r="117" spans="1:5" ht="24">
      <c r="A117" s="33" t="s">
        <v>73</v>
      </c>
      <c r="B117" s="5" t="s">
        <v>74</v>
      </c>
      <c r="C117" s="3">
        <v>23614</v>
      </c>
      <c r="D117" s="42">
        <v>10041</v>
      </c>
      <c r="E117" s="62">
        <f t="shared" si="4"/>
        <v>42.52138561870077</v>
      </c>
    </row>
    <row r="118" spans="1:5" s="12" customFormat="1" ht="15.75">
      <c r="A118" s="26"/>
      <c r="B118" s="11" t="s">
        <v>75</v>
      </c>
      <c r="C118" s="3">
        <f>C10+C35+C117</f>
        <v>380932</v>
      </c>
      <c r="D118" s="48">
        <f>D10+D35+D117</f>
        <v>180622</v>
      </c>
      <c r="E118" s="62">
        <f t="shared" si="4"/>
        <v>47.4158117459284</v>
      </c>
    </row>
  </sheetData>
  <sheetProtection/>
  <mergeCells count="6">
    <mergeCell ref="C3:E3"/>
    <mergeCell ref="E8:E9"/>
    <mergeCell ref="A6:E6"/>
    <mergeCell ref="A8:A9"/>
    <mergeCell ref="B8:B9"/>
    <mergeCell ref="D8:D9"/>
  </mergeCells>
  <printOptions horizontalCentered="1"/>
  <pageMargins left="0.22" right="0.16" top="0.2755905511811024" bottom="0.33" header="0.33" footer="0.3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voronina_av</cp:lastModifiedBy>
  <cp:lastPrinted>2010-07-08T10:07:10Z</cp:lastPrinted>
  <dcterms:created xsi:type="dcterms:W3CDTF">2009-08-14T10:21:39Z</dcterms:created>
  <dcterms:modified xsi:type="dcterms:W3CDTF">2010-07-26T10:42:27Z</dcterms:modified>
  <cp:category/>
  <cp:version/>
  <cp:contentType/>
  <cp:contentStatus/>
</cp:coreProperties>
</file>