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10035"/>
  </bookViews>
  <sheets>
    <sheet name="Бюджет" sheetId="2" r:id="rId1"/>
    <sheet name="план-факт" sheetId="3" r:id="rId2"/>
  </sheets>
  <definedNames>
    <definedName name="_xlnm.Print_Area" localSheetId="0">Бюджет!$A$1:$G$46</definedName>
  </definedNames>
  <calcPr calcId="145621"/>
</workbook>
</file>

<file path=xl/calcChain.xml><?xml version="1.0" encoding="utf-8"?>
<calcChain xmlns="http://schemas.openxmlformats.org/spreadsheetml/2006/main">
  <c r="E2" i="3" l="1"/>
  <c r="E44" i="3"/>
  <c r="E10" i="3"/>
  <c r="E12" i="3"/>
  <c r="E17" i="3"/>
  <c r="E22" i="3"/>
  <c r="E28" i="3"/>
  <c r="E31" i="3"/>
  <c r="E37" i="3"/>
  <c r="E39" i="3"/>
  <c r="E41" i="3"/>
  <c r="E43" i="2"/>
  <c r="E41" i="2"/>
  <c r="E39" i="2"/>
  <c r="E33" i="2"/>
  <c r="E30" i="2"/>
  <c r="E24" i="2"/>
  <c r="E19" i="2"/>
  <c r="E14" i="2"/>
  <c r="E12" i="2"/>
  <c r="E5" i="2"/>
  <c r="E46" i="2" s="1"/>
  <c r="G46" i="2" l="1"/>
  <c r="G43" i="2"/>
  <c r="G41" i="2"/>
  <c r="G39" i="2"/>
  <c r="G33" i="2"/>
  <c r="G30" i="2"/>
  <c r="G24" i="2"/>
  <c r="G19" i="2"/>
  <c r="G14" i="2"/>
  <c r="G12" i="2"/>
  <c r="G5" i="2"/>
</calcChain>
</file>

<file path=xl/sharedStrings.xml><?xml version="1.0" encoding="utf-8"?>
<sst xmlns="http://schemas.openxmlformats.org/spreadsheetml/2006/main" count="95" uniqueCount="51">
  <si>
    <t>Наименование</t>
  </si>
  <si>
    <t>Раздел</t>
  </si>
  <si>
    <t>Подраздел</t>
  </si>
  <si>
    <t>Исполнено (рублей)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</si>
  <si>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</si>
  <si>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</si>
  <si>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</si>
  <si>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</si>
  <si>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</si>
  <si>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</si>
  <si>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</si>
  <si>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</si>
  <si>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</si>
  <si>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</si>
  <si>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</si>
  <si>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</si>
  <si>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</si>
  <si>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</si>
  <si>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</si>
  <si>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</si>
  <si>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</si>
  <si>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</si>
  <si>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</si>
  <si>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</si>
  <si>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</si>
  <si>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</si>
  <si>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</si>
  <si>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</si>
  <si>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</si>
  <si>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</si>
  <si>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</si>
  <si>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</si>
  <si>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</si>
  <si>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</si>
  <si>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</si>
  <si>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</si>
  <si>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</si>
  <si>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</si>
  <si>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</si>
  <si>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</si>
  <si>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</si>
  <si>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</si>
  <si>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</si>
  <si>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</si>
  <si>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ИТОГО:</t>
  </si>
  <si>
    <t>Иные дотации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</si>
  <si>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</si>
  <si>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Резервные фонды</t>
  </si>
  <si>
    <t>Гражданская оборона</t>
  </si>
  <si>
    <t>Исполнение расходов бюджета Мышкинского муниципального района за 2024 год  по разделам и подразделам классификации расходов бюджетов Российской Федерации</t>
  </si>
  <si>
    <t>План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</si>
</sst>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0"/>
    <numFmt numFmtId="165" formatCode="00"/>
    <numFmt numFmtId="166" formatCode="#,##0.00;[Red]\-#,##0.00;0.00"/>
    <numFmt numFmtId="167" formatCode="0.0"/>
    <numFmt numFmtId="168" formatCode="#,##0.00;[Red]\-#,##0.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38">
    <xf numFmtId="0" fontId="0" fillId="0" borderId="0" xfId="0"/>
    <xf numFmtId="0" fontId="2" fillId="2" borderId="0" xfId="1" applyFont="1" applyFill="1" applyProtection="1">
      <protection hidden="1"/>
    </xf>
    <xf numFmtId="0" fontId="2" fillId="2" borderId="0" xfId="1" applyFont="1" applyFill="1"/>
    <xf numFmtId="0" fontId="3" fillId="0" borderId="0" xfId="2" applyFont="1" applyFill="1" applyBorder="1" applyAlignment="1" applyProtection="1">
      <alignment wrapText="1"/>
      <protection hidden="1"/>
    </xf>
    <xf numFmtId="0" fontId="2" fillId="2" borderId="0" xfId="1" applyFont="1" applyFill="1" applyAlignment="1">
      <alignment horizontal="left" vertical="center"/>
    </xf>
    <xf numFmtId="0" fontId="2" fillId="2" borderId="0" xfId="1" applyFont="1" applyFill="1" applyAlignment="1" applyProtection="1">
      <alignment horizontal="lef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 applyProtection="1">
      <alignment horizontal="center" vertical="center"/>
      <protection hidden="1"/>
    </xf>
    <xf numFmtId="0" fontId="3" fillId="2" borderId="1" xfId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/>
      <protection hidden="1"/>
    </xf>
    <xf numFmtId="4" fontId="2" fillId="2" borderId="1" xfId="1" applyNumberFormat="1" applyFont="1" applyFill="1" applyBorder="1" applyAlignment="1">
      <alignment horizontal="center"/>
    </xf>
    <xf numFmtId="166" fontId="2" fillId="0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 applyProtection="1">
      <alignment horizontal="center"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2" fillId="2" borderId="1" xfId="1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 applyProtection="1">
      <alignment horizontal="lef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" xfId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center" vertical="center"/>
    </xf>
    <xf numFmtId="0" fontId="8" fillId="0" borderId="0" xfId="0" applyFont="1"/>
    <xf numFmtId="164" fontId="6" fillId="2" borderId="1" xfId="3" applyNumberFormat="1" applyFont="1" applyFill="1" applyBorder="1" applyAlignment="1" applyProtection="1">
      <alignment wrapText="1"/>
      <protection hidden="1"/>
    </xf>
    <xf numFmtId="0" fontId="6" fillId="2" borderId="1" xfId="3" applyNumberFormat="1" applyFont="1" applyFill="1" applyBorder="1" applyAlignment="1" applyProtection="1">
      <protection hidden="1"/>
    </xf>
    <xf numFmtId="166" fontId="6" fillId="2" borderId="1" xfId="3" applyNumberFormat="1" applyFont="1" applyFill="1" applyBorder="1" applyAlignment="1" applyProtection="1">
      <alignment horizontal="center" vertical="center"/>
      <protection hidden="1"/>
    </xf>
    <xf numFmtId="168" fontId="7" fillId="2" borderId="1" xfId="3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>
      <alignment horizontal="center" vertical="center"/>
    </xf>
    <xf numFmtId="4" fontId="6" fillId="2" borderId="1" xfId="1" applyNumberFormat="1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2" borderId="1" xfId="3" applyNumberFormat="1" applyFont="1" applyFill="1" applyBorder="1" applyAlignment="1" applyProtection="1">
      <alignment horizontal="center" vertical="center"/>
      <protection hidden="1"/>
    </xf>
    <xf numFmtId="0" fontId="3" fillId="0" borderId="0" xfId="2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46"/>
  <sheetViews>
    <sheetView showGridLines="0" tabSelected="1" view="pageBreakPreview" zoomScale="60" zoomScaleNormal="100" workbookViewId="0">
      <selection activeCell="O33" sqref="O33"/>
    </sheetView>
  </sheetViews>
  <sheetFormatPr defaultColWidth="9.140625" defaultRowHeight="18" customHeight="1" x14ac:dyDescent="0.25"/>
  <cols>
    <col min="1" max="1" width="1.42578125" style="2" customWidth="1"/>
    <col min="2" max="2" width="68.7109375" style="4" customWidth="1"/>
    <col min="3" max="3" width="8.140625" style="10" customWidth="1"/>
    <col min="4" max="4" width="12.28515625" style="10" customWidth="1"/>
    <col min="5" max="5" width="24.28515625" style="9" customWidth="1"/>
    <col min="6" max="6" width="2" style="2" customWidth="1"/>
    <col min="7" max="7" width="8.28515625" style="10" customWidth="1"/>
    <col min="8" max="16384" width="9.140625" style="2"/>
  </cols>
  <sheetData>
    <row r="1" spans="1:14" ht="39.75" customHeight="1" x14ac:dyDescent="0.25">
      <c r="B1" s="18" t="s">
        <v>49</v>
      </c>
      <c r="C1" s="18"/>
      <c r="D1" s="18"/>
      <c r="E1" s="18"/>
      <c r="F1" s="3"/>
      <c r="G1" s="36"/>
      <c r="H1" s="3"/>
      <c r="I1" s="3"/>
      <c r="J1" s="3"/>
      <c r="K1" s="3"/>
      <c r="L1" s="3"/>
      <c r="M1" s="3"/>
      <c r="N1" s="3"/>
    </row>
    <row r="2" spans="1:14" ht="18" customHeight="1" x14ac:dyDescent="0.25">
      <c r="A2" s="1"/>
      <c r="B2" s="5"/>
      <c r="C2" s="11"/>
      <c r="D2" s="11"/>
    </row>
    <row r="3" spans="1:14" ht="10.5" customHeight="1" x14ac:dyDescent="0.25">
      <c r="A3" s="1"/>
      <c r="B3" s="5"/>
      <c r="C3" s="11"/>
      <c r="D3" s="11"/>
    </row>
    <row r="4" spans="1:14" s="9" customFormat="1" ht="26.25" customHeight="1" x14ac:dyDescent="0.25">
      <c r="A4" s="7"/>
      <c r="B4" s="6" t="s">
        <v>0</v>
      </c>
      <c r="C4" s="8" t="s">
        <v>1</v>
      </c>
      <c r="D4" s="8" t="s">
        <v>2</v>
      </c>
      <c r="E4" s="12" t="s">
        <v>3</v>
      </c>
      <c r="G4" s="22"/>
    </row>
    <row r="5" spans="1:14" ht="15.75" x14ac:dyDescent="0.25">
      <c r="B5" s="13" t="s">
        <v>4</v>
      </c>
      <c r="C5" s="14">
        <v>1</v>
      </c>
      <c r="D5" s="14">
        <v>0</v>
      </c>
      <c r="E5" s="15">
        <f>E6+E7+E8+E10+E11+E9</f>
        <v>50825159.109999999</v>
      </c>
      <c r="G5" s="37">
        <f>E5/E46*100</f>
        <v>6.4420754972141463</v>
      </c>
    </row>
    <row r="6" spans="1:14" ht="31.5" x14ac:dyDescent="0.25">
      <c r="B6" s="13" t="s">
        <v>5</v>
      </c>
      <c r="C6" s="14">
        <v>1</v>
      </c>
      <c r="D6" s="14">
        <v>2</v>
      </c>
      <c r="E6" s="15">
        <v>3295607.39</v>
      </c>
      <c r="G6" s="37"/>
    </row>
    <row r="7" spans="1:14" ht="47.25" x14ac:dyDescent="0.25">
      <c r="B7" s="13" t="s">
        <v>6</v>
      </c>
      <c r="C7" s="14">
        <v>1</v>
      </c>
      <c r="D7" s="14">
        <v>3</v>
      </c>
      <c r="E7" s="15">
        <v>697080.67</v>
      </c>
      <c r="G7" s="37"/>
    </row>
    <row r="8" spans="1:14" ht="47.25" x14ac:dyDescent="0.25">
      <c r="B8" s="13" t="s">
        <v>7</v>
      </c>
      <c r="C8" s="14">
        <v>1</v>
      </c>
      <c r="D8" s="14">
        <v>4</v>
      </c>
      <c r="E8" s="15">
        <v>16092270.939999999</v>
      </c>
      <c r="G8" s="37"/>
    </row>
    <row r="9" spans="1:14" ht="15.75" x14ac:dyDescent="0.25">
      <c r="B9" s="13" t="s">
        <v>8</v>
      </c>
      <c r="C9" s="14">
        <v>1</v>
      </c>
      <c r="D9" s="14">
        <v>5</v>
      </c>
      <c r="E9" s="15">
        <v>0</v>
      </c>
      <c r="G9" s="37"/>
    </row>
    <row r="10" spans="1:14" ht="31.5" customHeight="1" x14ac:dyDescent="0.25">
      <c r="B10" s="13" t="s">
        <v>9</v>
      </c>
      <c r="C10" s="14">
        <v>1</v>
      </c>
      <c r="D10" s="14">
        <v>6</v>
      </c>
      <c r="E10" s="15">
        <v>8262043.46</v>
      </c>
      <c r="G10" s="37"/>
    </row>
    <row r="11" spans="1:14" ht="15.75" x14ac:dyDescent="0.25">
      <c r="B11" s="13" t="s">
        <v>10</v>
      </c>
      <c r="C11" s="14">
        <v>1</v>
      </c>
      <c r="D11" s="14">
        <v>13</v>
      </c>
      <c r="E11" s="15">
        <v>22478156.649999999</v>
      </c>
      <c r="G11" s="37"/>
    </row>
    <row r="12" spans="1:14" ht="31.5" x14ac:dyDescent="0.25">
      <c r="B12" s="13" t="s">
        <v>11</v>
      </c>
      <c r="C12" s="14">
        <v>3</v>
      </c>
      <c r="D12" s="14">
        <v>0</v>
      </c>
      <c r="E12" s="15">
        <f>E13</f>
        <v>765836.77</v>
      </c>
      <c r="G12" s="37">
        <f>E12/E46*100</f>
        <v>9.7069608384402081E-2</v>
      </c>
    </row>
    <row r="13" spans="1:14" ht="31.5" x14ac:dyDescent="0.25">
      <c r="B13" s="13" t="s">
        <v>12</v>
      </c>
      <c r="C13" s="14">
        <v>3</v>
      </c>
      <c r="D13" s="14">
        <v>9</v>
      </c>
      <c r="E13" s="15">
        <v>765836.77</v>
      </c>
      <c r="G13" s="37"/>
    </row>
    <row r="14" spans="1:14" ht="15.75" x14ac:dyDescent="0.25">
      <c r="B14" s="13" t="s">
        <v>13</v>
      </c>
      <c r="C14" s="14">
        <v>4</v>
      </c>
      <c r="D14" s="14">
        <v>0</v>
      </c>
      <c r="E14" s="15">
        <f>E15+E16+E17+E18</f>
        <v>73793116.510000005</v>
      </c>
      <c r="G14" s="37">
        <f>E14/E46*100</f>
        <v>9.3532580331579744</v>
      </c>
    </row>
    <row r="15" spans="1:14" ht="15.75" x14ac:dyDescent="0.25">
      <c r="B15" s="13" t="s">
        <v>14</v>
      </c>
      <c r="C15" s="14">
        <v>4</v>
      </c>
      <c r="D15" s="14">
        <v>5</v>
      </c>
      <c r="E15" s="15">
        <v>522609.9</v>
      </c>
      <c r="G15" s="37"/>
    </row>
    <row r="16" spans="1:14" ht="15.75" x14ac:dyDescent="0.25">
      <c r="B16" s="13" t="s">
        <v>15</v>
      </c>
      <c r="C16" s="14">
        <v>4</v>
      </c>
      <c r="D16" s="14">
        <v>8</v>
      </c>
      <c r="E16" s="15">
        <v>7154554.5300000003</v>
      </c>
      <c r="G16" s="37"/>
    </row>
    <row r="17" spans="2:7" ht="15.75" x14ac:dyDescent="0.25">
      <c r="B17" s="13" t="s">
        <v>16</v>
      </c>
      <c r="C17" s="14">
        <v>4</v>
      </c>
      <c r="D17" s="14">
        <v>9</v>
      </c>
      <c r="E17" s="15">
        <v>66026002.060000002</v>
      </c>
      <c r="G17" s="37"/>
    </row>
    <row r="18" spans="2:7" ht="15.75" x14ac:dyDescent="0.25">
      <c r="B18" s="13" t="s">
        <v>17</v>
      </c>
      <c r="C18" s="14">
        <v>4</v>
      </c>
      <c r="D18" s="14">
        <v>12</v>
      </c>
      <c r="E18" s="15">
        <v>89950.02</v>
      </c>
      <c r="G18" s="37"/>
    </row>
    <row r="19" spans="2:7" ht="15.75" x14ac:dyDescent="0.25">
      <c r="B19" s="13" t="s">
        <v>18</v>
      </c>
      <c r="C19" s="14">
        <v>5</v>
      </c>
      <c r="D19" s="14">
        <v>0</v>
      </c>
      <c r="E19" s="15">
        <f>E20+E21+E23+E22</f>
        <v>45088768.299999997</v>
      </c>
      <c r="G19" s="37">
        <f>E19/E46*100</f>
        <v>5.7149894766949387</v>
      </c>
    </row>
    <row r="20" spans="2:7" ht="15.75" x14ac:dyDescent="0.25">
      <c r="B20" s="13" t="s">
        <v>19</v>
      </c>
      <c r="C20" s="14">
        <v>5</v>
      </c>
      <c r="D20" s="14">
        <v>1</v>
      </c>
      <c r="E20" s="15">
        <v>459795.44</v>
      </c>
      <c r="G20" s="37"/>
    </row>
    <row r="21" spans="2:7" ht="15.75" x14ac:dyDescent="0.25">
      <c r="B21" s="13" t="s">
        <v>20</v>
      </c>
      <c r="C21" s="14">
        <v>5</v>
      </c>
      <c r="D21" s="14">
        <v>2</v>
      </c>
      <c r="E21" s="15">
        <v>1074738.3700000001</v>
      </c>
      <c r="G21" s="37"/>
    </row>
    <row r="22" spans="2:7" ht="15.75" x14ac:dyDescent="0.25">
      <c r="B22" s="13" t="s">
        <v>21</v>
      </c>
      <c r="C22" s="14">
        <v>5</v>
      </c>
      <c r="D22" s="14">
        <v>3</v>
      </c>
      <c r="E22" s="15">
        <v>37219317</v>
      </c>
      <c r="G22" s="37"/>
    </row>
    <row r="23" spans="2:7" ht="15.75" x14ac:dyDescent="0.25">
      <c r="B23" s="13" t="s">
        <v>22</v>
      </c>
      <c r="C23" s="14">
        <v>5</v>
      </c>
      <c r="D23" s="14">
        <v>5</v>
      </c>
      <c r="E23" s="15">
        <v>6334917.4900000002</v>
      </c>
      <c r="G23" s="37"/>
    </row>
    <row r="24" spans="2:7" ht="15.75" x14ac:dyDescent="0.25">
      <c r="B24" s="13" t="s">
        <v>23</v>
      </c>
      <c r="C24" s="14">
        <v>7</v>
      </c>
      <c r="D24" s="14">
        <v>0</v>
      </c>
      <c r="E24" s="15">
        <f>E25+E26+E28+E29+E27</f>
        <v>291472323.30000001</v>
      </c>
      <c r="G24" s="37">
        <f>E24/E46*100</f>
        <v>36.944040017330103</v>
      </c>
    </row>
    <row r="25" spans="2:7" ht="15.75" x14ac:dyDescent="0.25">
      <c r="B25" s="13" t="s">
        <v>24</v>
      </c>
      <c r="C25" s="14">
        <v>7</v>
      </c>
      <c r="D25" s="14">
        <v>1</v>
      </c>
      <c r="E25" s="15">
        <v>79915396.859999999</v>
      </c>
      <c r="G25" s="37"/>
    </row>
    <row r="26" spans="2:7" ht="15.75" x14ac:dyDescent="0.25">
      <c r="B26" s="13" t="s">
        <v>25</v>
      </c>
      <c r="C26" s="14">
        <v>7</v>
      </c>
      <c r="D26" s="14">
        <v>2</v>
      </c>
      <c r="E26" s="15">
        <v>144458318.09</v>
      </c>
      <c r="G26" s="37"/>
    </row>
    <row r="27" spans="2:7" ht="15.75" x14ac:dyDescent="0.25">
      <c r="B27" s="13" t="s">
        <v>26</v>
      </c>
      <c r="C27" s="14">
        <v>7</v>
      </c>
      <c r="D27" s="14">
        <v>3</v>
      </c>
      <c r="E27" s="15">
        <v>40274118.890000001</v>
      </c>
      <c r="G27" s="37"/>
    </row>
    <row r="28" spans="2:7" ht="15.75" x14ac:dyDescent="0.25">
      <c r="B28" s="13" t="s">
        <v>27</v>
      </c>
      <c r="C28" s="14">
        <v>7</v>
      </c>
      <c r="D28" s="14">
        <v>7</v>
      </c>
      <c r="E28" s="15">
        <v>3532349</v>
      </c>
      <c r="G28" s="37"/>
    </row>
    <row r="29" spans="2:7" ht="15.75" x14ac:dyDescent="0.25">
      <c r="B29" s="13" t="s">
        <v>28</v>
      </c>
      <c r="C29" s="14">
        <v>7</v>
      </c>
      <c r="D29" s="14">
        <v>9</v>
      </c>
      <c r="E29" s="15">
        <v>23292140.460000001</v>
      </c>
      <c r="G29" s="37"/>
    </row>
    <row r="30" spans="2:7" ht="15.75" x14ac:dyDescent="0.25">
      <c r="B30" s="13" t="s">
        <v>29</v>
      </c>
      <c r="C30" s="14">
        <v>8</v>
      </c>
      <c r="D30" s="14">
        <v>0</v>
      </c>
      <c r="E30" s="15">
        <f>E31+E32</f>
        <v>189073395.66999999</v>
      </c>
      <c r="G30" s="37">
        <f>E30/E46*100</f>
        <v>23.965002977848663</v>
      </c>
    </row>
    <row r="31" spans="2:7" ht="15.75" x14ac:dyDescent="0.25">
      <c r="B31" s="13" t="s">
        <v>30</v>
      </c>
      <c r="C31" s="14">
        <v>8</v>
      </c>
      <c r="D31" s="14">
        <v>1</v>
      </c>
      <c r="E31" s="15">
        <v>183133303.19999999</v>
      </c>
      <c r="G31" s="37"/>
    </row>
    <row r="32" spans="2:7" ht="15.75" x14ac:dyDescent="0.25">
      <c r="B32" s="13" t="s">
        <v>31</v>
      </c>
      <c r="C32" s="14">
        <v>8</v>
      </c>
      <c r="D32" s="14">
        <v>4</v>
      </c>
      <c r="E32" s="15">
        <v>5940092.4699999997</v>
      </c>
      <c r="G32" s="37"/>
    </row>
    <row r="33" spans="2:7" ht="15.75" x14ac:dyDescent="0.25">
      <c r="B33" s="13" t="s">
        <v>32</v>
      </c>
      <c r="C33" s="14">
        <v>10</v>
      </c>
      <c r="D33" s="14">
        <v>0</v>
      </c>
      <c r="E33" s="15">
        <f>E34+E35+E36+E37+E38</f>
        <v>128103505.98</v>
      </c>
      <c r="G33" s="37">
        <f>E33/E46*100</f>
        <v>16.237085558254808</v>
      </c>
    </row>
    <row r="34" spans="2:7" ht="15.75" x14ac:dyDescent="0.25">
      <c r="B34" s="13" t="s">
        <v>33</v>
      </c>
      <c r="C34" s="14">
        <v>10</v>
      </c>
      <c r="D34" s="14">
        <v>1</v>
      </c>
      <c r="E34" s="15">
        <v>2344244.16</v>
      </c>
      <c r="G34" s="37"/>
    </row>
    <row r="35" spans="2:7" ht="15.75" x14ac:dyDescent="0.25">
      <c r="B35" s="13" t="s">
        <v>34</v>
      </c>
      <c r="C35" s="14">
        <v>10</v>
      </c>
      <c r="D35" s="14">
        <v>2</v>
      </c>
      <c r="E35" s="15">
        <v>103598990</v>
      </c>
      <c r="G35" s="37"/>
    </row>
    <row r="36" spans="2:7" ht="15.75" x14ac:dyDescent="0.25">
      <c r="B36" s="13" t="s">
        <v>35</v>
      </c>
      <c r="C36" s="14">
        <v>10</v>
      </c>
      <c r="D36" s="14">
        <v>3</v>
      </c>
      <c r="E36" s="15">
        <v>11319597.199999999</v>
      </c>
      <c r="G36" s="37"/>
    </row>
    <row r="37" spans="2:7" ht="15.75" x14ac:dyDescent="0.25">
      <c r="B37" s="13" t="s">
        <v>36</v>
      </c>
      <c r="C37" s="14">
        <v>10</v>
      </c>
      <c r="D37" s="14">
        <v>4</v>
      </c>
      <c r="E37" s="15">
        <v>6601171.1399999997</v>
      </c>
      <c r="G37" s="37"/>
    </row>
    <row r="38" spans="2:7" ht="15.75" x14ac:dyDescent="0.25">
      <c r="B38" s="13" t="s">
        <v>37</v>
      </c>
      <c r="C38" s="14">
        <v>10</v>
      </c>
      <c r="D38" s="14">
        <v>6</v>
      </c>
      <c r="E38" s="15">
        <v>4239503.4800000004</v>
      </c>
      <c r="G38" s="37"/>
    </row>
    <row r="39" spans="2:7" ht="15.75" x14ac:dyDescent="0.25">
      <c r="B39" s="13" t="s">
        <v>38</v>
      </c>
      <c r="C39" s="14">
        <v>11</v>
      </c>
      <c r="D39" s="14">
        <v>0</v>
      </c>
      <c r="E39" s="15">
        <f>E40</f>
        <v>600000</v>
      </c>
      <c r="G39" s="37">
        <f>E39/E46*100</f>
        <v>7.6049841574780022E-2</v>
      </c>
    </row>
    <row r="40" spans="2:7" ht="15.75" x14ac:dyDescent="0.25">
      <c r="B40" s="13" t="s">
        <v>39</v>
      </c>
      <c r="C40" s="14">
        <v>11</v>
      </c>
      <c r="D40" s="14">
        <v>2</v>
      </c>
      <c r="E40" s="15">
        <v>600000</v>
      </c>
      <c r="G40" s="37"/>
    </row>
    <row r="41" spans="2:7" ht="15.75" x14ac:dyDescent="0.25">
      <c r="B41" s="13" t="s">
        <v>40</v>
      </c>
      <c r="C41" s="14">
        <v>12</v>
      </c>
      <c r="D41" s="14">
        <v>0</v>
      </c>
      <c r="E41" s="16">
        <f>E42</f>
        <v>1700000</v>
      </c>
      <c r="G41" s="37">
        <f>E41/E46*100</f>
        <v>0.21547455112854336</v>
      </c>
    </row>
    <row r="42" spans="2:7" ht="15.75" x14ac:dyDescent="0.25">
      <c r="B42" s="13" t="s">
        <v>41</v>
      </c>
      <c r="C42" s="14">
        <v>12</v>
      </c>
      <c r="D42" s="14">
        <v>2</v>
      </c>
      <c r="E42" s="16">
        <v>1700000</v>
      </c>
      <c r="G42" s="37"/>
    </row>
    <row r="43" spans="2:7" ht="47.25" x14ac:dyDescent="0.25">
      <c r="B43" s="13" t="s">
        <v>42</v>
      </c>
      <c r="C43" s="14">
        <v>14</v>
      </c>
      <c r="D43" s="14">
        <v>0</v>
      </c>
      <c r="E43" s="16">
        <f>E44+E45</f>
        <v>7534173</v>
      </c>
      <c r="G43" s="37">
        <f>E43/E46*100</f>
        <v>0.95495443841164174</v>
      </c>
    </row>
    <row r="44" spans="2:7" ht="31.5" x14ac:dyDescent="0.25">
      <c r="B44" s="13" t="s">
        <v>43</v>
      </c>
      <c r="C44" s="14">
        <v>14</v>
      </c>
      <c r="D44" s="14">
        <v>1</v>
      </c>
      <c r="E44" s="16">
        <v>207000</v>
      </c>
      <c r="G44" s="37"/>
    </row>
    <row r="45" spans="2:7" ht="15.75" x14ac:dyDescent="0.25">
      <c r="B45" s="13" t="s">
        <v>45</v>
      </c>
      <c r="C45" s="14">
        <v>14</v>
      </c>
      <c r="D45" s="14">
        <v>2</v>
      </c>
      <c r="E45" s="16">
        <v>7327173</v>
      </c>
      <c r="G45" s="37"/>
    </row>
    <row r="46" spans="2:7" ht="15.75" x14ac:dyDescent="0.25">
      <c r="B46" s="19" t="s">
        <v>44</v>
      </c>
      <c r="C46" s="20"/>
      <c r="D46" s="21"/>
      <c r="E46" s="17">
        <f>E5+E12+E14+E19+E24+E30+E33+E39+E41+E43</f>
        <v>788956278.63999999</v>
      </c>
      <c r="G46" s="37">
        <f>E46/E46*100</f>
        <v>100</v>
      </c>
    </row>
  </sheetData>
  <mergeCells count="2">
    <mergeCell ref="B1:E1"/>
    <mergeCell ref="B46:D46"/>
  </mergeCells>
  <pageMargins left="0.39370078740157483" right="0.39370078740157483" top="0.78740157480314965" bottom="0.39370078740157483" header="0.19685039370078741" footer="0.51181102362204722"/>
  <pageSetup paperSize="9" scale="75" firstPageNumber="49" fitToHeight="0" orientation="portrait" useFirstPageNumber="1" r:id="rId1"/>
  <headerFooter alignWithMargins="0"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opLeftCell="A19" workbookViewId="0">
      <selection activeCell="I37" sqref="I37"/>
    </sheetView>
  </sheetViews>
  <sheetFormatPr defaultRowHeight="15" x14ac:dyDescent="0.25"/>
  <cols>
    <col min="1" max="1" width="73.42578125" style="27" bestFit="1" customWidth="1"/>
    <col min="2" max="2" width="7.28515625" style="32" bestFit="1" customWidth="1"/>
    <col min="3" max="3" width="11.140625" style="32" customWidth="1"/>
    <col min="4" max="4" width="15.42578125" style="32" bestFit="1" customWidth="1"/>
    <col min="5" max="5" width="19" style="32" bestFit="1" customWidth="1"/>
    <col min="6" max="6" width="17" style="27" customWidth="1"/>
    <col min="7" max="16384" width="9.140625" style="27"/>
  </cols>
  <sheetData>
    <row r="1" spans="1:5" ht="30" x14ac:dyDescent="0.25">
      <c r="A1" s="23" t="s">
        <v>0</v>
      </c>
      <c r="B1" s="24" t="s">
        <v>1</v>
      </c>
      <c r="C1" s="24" t="s">
        <v>2</v>
      </c>
      <c r="D1" s="25" t="s">
        <v>50</v>
      </c>
      <c r="E1" s="25" t="s">
        <v>3</v>
      </c>
    </row>
    <row r="2" spans="1:5" x14ac:dyDescent="0.25">
      <c r="A2" s="28" t="s">
        <v>4</v>
      </c>
      <c r="B2" s="35">
        <v>1</v>
      </c>
      <c r="C2" s="35">
        <v>0</v>
      </c>
      <c r="D2" s="30">
        <v>54908836.280000001</v>
      </c>
      <c r="E2" s="33">
        <f>E3+E4+E5+E7+E8+E6+E9</f>
        <v>50825159.109999999</v>
      </c>
    </row>
    <row r="3" spans="1:5" ht="30" x14ac:dyDescent="0.25">
      <c r="A3" s="28" t="s">
        <v>5</v>
      </c>
      <c r="B3" s="35">
        <v>1</v>
      </c>
      <c r="C3" s="35">
        <v>2</v>
      </c>
      <c r="D3" s="30">
        <v>3426499.21</v>
      </c>
      <c r="E3" s="33">
        <v>3295607.39</v>
      </c>
    </row>
    <row r="4" spans="1:5" ht="45" x14ac:dyDescent="0.25">
      <c r="A4" s="28" t="s">
        <v>6</v>
      </c>
      <c r="B4" s="35">
        <v>1</v>
      </c>
      <c r="C4" s="35">
        <v>3</v>
      </c>
      <c r="D4" s="30">
        <v>794320</v>
      </c>
      <c r="E4" s="33">
        <v>697080.67</v>
      </c>
    </row>
    <row r="5" spans="1:5" ht="45" x14ac:dyDescent="0.25">
      <c r="A5" s="28" t="s">
        <v>46</v>
      </c>
      <c r="B5" s="35">
        <v>1</v>
      </c>
      <c r="C5" s="35">
        <v>4</v>
      </c>
      <c r="D5" s="30">
        <v>16946084.239999998</v>
      </c>
      <c r="E5" s="33">
        <v>16092270.939999999</v>
      </c>
    </row>
    <row r="6" spans="1:5" x14ac:dyDescent="0.25">
      <c r="A6" s="28" t="s">
        <v>8</v>
      </c>
      <c r="B6" s="35">
        <v>1</v>
      </c>
      <c r="C6" s="35">
        <v>5</v>
      </c>
      <c r="D6" s="30">
        <v>807</v>
      </c>
      <c r="E6" s="33">
        <v>0</v>
      </c>
    </row>
    <row r="7" spans="1:5" ht="30" x14ac:dyDescent="0.25">
      <c r="A7" s="28" t="s">
        <v>9</v>
      </c>
      <c r="B7" s="35">
        <v>1</v>
      </c>
      <c r="C7" s="35">
        <v>6</v>
      </c>
      <c r="D7" s="30">
        <v>8403078.7899999991</v>
      </c>
      <c r="E7" s="33">
        <v>8262043.46</v>
      </c>
    </row>
    <row r="8" spans="1:5" x14ac:dyDescent="0.25">
      <c r="A8" s="28" t="s">
        <v>47</v>
      </c>
      <c r="B8" s="35">
        <v>1</v>
      </c>
      <c r="C8" s="35">
        <v>11</v>
      </c>
      <c r="D8" s="30">
        <v>400000</v>
      </c>
      <c r="E8" s="33">
        <v>0</v>
      </c>
    </row>
    <row r="9" spans="1:5" x14ac:dyDescent="0.25">
      <c r="A9" s="28" t="s">
        <v>10</v>
      </c>
      <c r="B9" s="35">
        <v>1</v>
      </c>
      <c r="C9" s="35">
        <v>13</v>
      </c>
      <c r="D9" s="30">
        <v>24938047.039999999</v>
      </c>
      <c r="E9" s="33">
        <v>22478156.649999999</v>
      </c>
    </row>
    <row r="10" spans="1:5" ht="30" x14ac:dyDescent="0.25">
      <c r="A10" s="28" t="s">
        <v>11</v>
      </c>
      <c r="B10" s="35">
        <v>3</v>
      </c>
      <c r="C10" s="35">
        <v>0</v>
      </c>
      <c r="D10" s="30">
        <v>1240000</v>
      </c>
      <c r="E10" s="33">
        <f>E11</f>
        <v>765836.77</v>
      </c>
    </row>
    <row r="11" spans="1:5" x14ac:dyDescent="0.25">
      <c r="A11" s="28" t="s">
        <v>48</v>
      </c>
      <c r="B11" s="35">
        <v>3</v>
      </c>
      <c r="C11" s="35">
        <v>9</v>
      </c>
      <c r="D11" s="30">
        <v>1240000</v>
      </c>
      <c r="E11" s="33">
        <v>765836.77</v>
      </c>
    </row>
    <row r="12" spans="1:5" x14ac:dyDescent="0.25">
      <c r="A12" s="28" t="s">
        <v>13</v>
      </c>
      <c r="B12" s="35">
        <v>4</v>
      </c>
      <c r="C12" s="35">
        <v>0</v>
      </c>
      <c r="D12" s="30">
        <v>76025296.549999997</v>
      </c>
      <c r="E12" s="33">
        <f>E13+E14+E15+E16</f>
        <v>73793116.510000005</v>
      </c>
    </row>
    <row r="13" spans="1:5" x14ac:dyDescent="0.25">
      <c r="A13" s="28" t="s">
        <v>14</v>
      </c>
      <c r="B13" s="35">
        <v>4</v>
      </c>
      <c r="C13" s="35">
        <v>5</v>
      </c>
      <c r="D13" s="30">
        <v>566633</v>
      </c>
      <c r="E13" s="33">
        <v>522609.9</v>
      </c>
    </row>
    <row r="14" spans="1:5" x14ac:dyDescent="0.25">
      <c r="A14" s="28" t="s">
        <v>15</v>
      </c>
      <c r="B14" s="35">
        <v>4</v>
      </c>
      <c r="C14" s="35">
        <v>8</v>
      </c>
      <c r="D14" s="30">
        <v>7256149.9900000002</v>
      </c>
      <c r="E14" s="33">
        <v>7154554.5300000003</v>
      </c>
    </row>
    <row r="15" spans="1:5" x14ac:dyDescent="0.25">
      <c r="A15" s="28" t="s">
        <v>16</v>
      </c>
      <c r="B15" s="35">
        <v>4</v>
      </c>
      <c r="C15" s="35">
        <v>9</v>
      </c>
      <c r="D15" s="30">
        <v>68112513.560000002</v>
      </c>
      <c r="E15" s="33">
        <v>66026002.060000002</v>
      </c>
    </row>
    <row r="16" spans="1:5" x14ac:dyDescent="0.25">
      <c r="A16" s="28" t="s">
        <v>17</v>
      </c>
      <c r="B16" s="35">
        <v>4</v>
      </c>
      <c r="C16" s="35">
        <v>12</v>
      </c>
      <c r="D16" s="30">
        <v>90000</v>
      </c>
      <c r="E16" s="33">
        <v>89950.02</v>
      </c>
    </row>
    <row r="17" spans="1:5" x14ac:dyDescent="0.25">
      <c r="A17" s="28" t="s">
        <v>18</v>
      </c>
      <c r="B17" s="35">
        <v>5</v>
      </c>
      <c r="C17" s="35">
        <v>0</v>
      </c>
      <c r="D17" s="30">
        <v>48140953.880000003</v>
      </c>
      <c r="E17" s="33">
        <f>E18+E19+E21+E20</f>
        <v>45088768.299999997</v>
      </c>
    </row>
    <row r="18" spans="1:5" x14ac:dyDescent="0.25">
      <c r="A18" s="28" t="s">
        <v>19</v>
      </c>
      <c r="B18" s="35">
        <v>5</v>
      </c>
      <c r="C18" s="35">
        <v>1</v>
      </c>
      <c r="D18" s="30">
        <v>650000</v>
      </c>
      <c r="E18" s="33">
        <v>459795.44</v>
      </c>
    </row>
    <row r="19" spans="1:5" x14ac:dyDescent="0.25">
      <c r="A19" s="28" t="s">
        <v>20</v>
      </c>
      <c r="B19" s="35">
        <v>5</v>
      </c>
      <c r="C19" s="35">
        <v>2</v>
      </c>
      <c r="D19" s="30">
        <v>1487728.54</v>
      </c>
      <c r="E19" s="33">
        <v>1074738.3700000001</v>
      </c>
    </row>
    <row r="20" spans="1:5" x14ac:dyDescent="0.25">
      <c r="A20" s="28" t="s">
        <v>21</v>
      </c>
      <c r="B20" s="35">
        <v>5</v>
      </c>
      <c r="C20" s="35">
        <v>3</v>
      </c>
      <c r="D20" s="30">
        <v>38583580.960000001</v>
      </c>
      <c r="E20" s="33">
        <v>37219317</v>
      </c>
    </row>
    <row r="21" spans="1:5" x14ac:dyDescent="0.25">
      <c r="A21" s="28" t="s">
        <v>22</v>
      </c>
      <c r="B21" s="35">
        <v>5</v>
      </c>
      <c r="C21" s="35">
        <v>5</v>
      </c>
      <c r="D21" s="30">
        <v>7419644.3799999999</v>
      </c>
      <c r="E21" s="33">
        <v>6334917.4900000002</v>
      </c>
    </row>
    <row r="22" spans="1:5" x14ac:dyDescent="0.25">
      <c r="A22" s="28" t="s">
        <v>23</v>
      </c>
      <c r="B22" s="35">
        <v>7</v>
      </c>
      <c r="C22" s="35">
        <v>0</v>
      </c>
      <c r="D22" s="30">
        <v>304319544.35000002</v>
      </c>
      <c r="E22" s="33">
        <f>E23+E24+E26+E27+E25</f>
        <v>291472323.30000001</v>
      </c>
    </row>
    <row r="23" spans="1:5" x14ac:dyDescent="0.25">
      <c r="A23" s="28" t="s">
        <v>24</v>
      </c>
      <c r="B23" s="35">
        <v>7</v>
      </c>
      <c r="C23" s="35">
        <v>1</v>
      </c>
      <c r="D23" s="30">
        <v>82037768.840000004</v>
      </c>
      <c r="E23" s="33">
        <v>79915396.859999999</v>
      </c>
    </row>
    <row r="24" spans="1:5" x14ac:dyDescent="0.25">
      <c r="A24" s="28" t="s">
        <v>25</v>
      </c>
      <c r="B24" s="35">
        <v>7</v>
      </c>
      <c r="C24" s="35">
        <v>2</v>
      </c>
      <c r="D24" s="30">
        <v>148708295.63</v>
      </c>
      <c r="E24" s="33">
        <v>144458318.09</v>
      </c>
    </row>
    <row r="25" spans="1:5" x14ac:dyDescent="0.25">
      <c r="A25" s="28" t="s">
        <v>26</v>
      </c>
      <c r="B25" s="35">
        <v>7</v>
      </c>
      <c r="C25" s="35">
        <v>3</v>
      </c>
      <c r="D25" s="30">
        <v>45258176.100000001</v>
      </c>
      <c r="E25" s="33">
        <v>40274118.890000001</v>
      </c>
    </row>
    <row r="26" spans="1:5" x14ac:dyDescent="0.25">
      <c r="A26" s="28" t="s">
        <v>27</v>
      </c>
      <c r="B26" s="35">
        <v>7</v>
      </c>
      <c r="C26" s="35">
        <v>7</v>
      </c>
      <c r="D26" s="30">
        <v>3537349</v>
      </c>
      <c r="E26" s="33">
        <v>3532349</v>
      </c>
    </row>
    <row r="27" spans="1:5" x14ac:dyDescent="0.25">
      <c r="A27" s="28" t="s">
        <v>28</v>
      </c>
      <c r="B27" s="35">
        <v>7</v>
      </c>
      <c r="C27" s="35">
        <v>9</v>
      </c>
      <c r="D27" s="30">
        <v>24777954.780000001</v>
      </c>
      <c r="E27" s="33">
        <v>23292140.460000001</v>
      </c>
    </row>
    <row r="28" spans="1:5" x14ac:dyDescent="0.25">
      <c r="A28" s="28" t="s">
        <v>29</v>
      </c>
      <c r="B28" s="35">
        <v>8</v>
      </c>
      <c r="C28" s="35">
        <v>0</v>
      </c>
      <c r="D28" s="30">
        <v>194809387.19</v>
      </c>
      <c r="E28" s="33">
        <f>E29+E30</f>
        <v>189073395.66999999</v>
      </c>
    </row>
    <row r="29" spans="1:5" x14ac:dyDescent="0.25">
      <c r="A29" s="28" t="s">
        <v>30</v>
      </c>
      <c r="B29" s="35">
        <v>8</v>
      </c>
      <c r="C29" s="35">
        <v>1</v>
      </c>
      <c r="D29" s="30">
        <v>188864568.81</v>
      </c>
      <c r="E29" s="33">
        <v>183133303.19999999</v>
      </c>
    </row>
    <row r="30" spans="1:5" x14ac:dyDescent="0.25">
      <c r="A30" s="28" t="s">
        <v>31</v>
      </c>
      <c r="B30" s="35">
        <v>8</v>
      </c>
      <c r="C30" s="35">
        <v>4</v>
      </c>
      <c r="D30" s="30">
        <v>5944818.3799999999</v>
      </c>
      <c r="E30" s="33">
        <v>5940092.4699999997</v>
      </c>
    </row>
    <row r="31" spans="1:5" x14ac:dyDescent="0.25">
      <c r="A31" s="28" t="s">
        <v>32</v>
      </c>
      <c r="B31" s="35">
        <v>10</v>
      </c>
      <c r="C31" s="35">
        <v>0</v>
      </c>
      <c r="D31" s="30">
        <v>128541095.48</v>
      </c>
      <c r="E31" s="33">
        <f>E32+E33+E34+E35+E36</f>
        <v>128103505.98</v>
      </c>
    </row>
    <row r="32" spans="1:5" x14ac:dyDescent="0.25">
      <c r="A32" s="28" t="s">
        <v>33</v>
      </c>
      <c r="B32" s="35">
        <v>10</v>
      </c>
      <c r="C32" s="35">
        <v>1</v>
      </c>
      <c r="D32" s="30">
        <v>2585000</v>
      </c>
      <c r="E32" s="33">
        <v>2344244.16</v>
      </c>
    </row>
    <row r="33" spans="1:5" x14ac:dyDescent="0.25">
      <c r="A33" s="28" t="s">
        <v>34</v>
      </c>
      <c r="B33" s="35">
        <v>10</v>
      </c>
      <c r="C33" s="35">
        <v>2</v>
      </c>
      <c r="D33" s="30">
        <v>103598990</v>
      </c>
      <c r="E33" s="33">
        <v>103598990</v>
      </c>
    </row>
    <row r="34" spans="1:5" x14ac:dyDescent="0.25">
      <c r="A34" s="28" t="s">
        <v>35</v>
      </c>
      <c r="B34" s="35">
        <v>10</v>
      </c>
      <c r="C34" s="35">
        <v>3</v>
      </c>
      <c r="D34" s="30">
        <v>11455205</v>
      </c>
      <c r="E34" s="33">
        <v>11319597.199999999</v>
      </c>
    </row>
    <row r="35" spans="1:5" x14ac:dyDescent="0.25">
      <c r="A35" s="28" t="s">
        <v>36</v>
      </c>
      <c r="B35" s="35">
        <v>10</v>
      </c>
      <c r="C35" s="35">
        <v>4</v>
      </c>
      <c r="D35" s="30">
        <v>6662397</v>
      </c>
      <c r="E35" s="33">
        <v>6601171.1399999997</v>
      </c>
    </row>
    <row r="36" spans="1:5" x14ac:dyDescent="0.25">
      <c r="A36" s="28" t="s">
        <v>37</v>
      </c>
      <c r="B36" s="35">
        <v>10</v>
      </c>
      <c r="C36" s="35">
        <v>6</v>
      </c>
      <c r="D36" s="30">
        <v>4239503.4800000004</v>
      </c>
      <c r="E36" s="33">
        <v>4239503.4800000004</v>
      </c>
    </row>
    <row r="37" spans="1:5" x14ac:dyDescent="0.25">
      <c r="A37" s="28" t="s">
        <v>38</v>
      </c>
      <c r="B37" s="35">
        <v>11</v>
      </c>
      <c r="C37" s="35">
        <v>0</v>
      </c>
      <c r="D37" s="30">
        <v>600000</v>
      </c>
      <c r="E37" s="33">
        <f>E38</f>
        <v>600000</v>
      </c>
    </row>
    <row r="38" spans="1:5" x14ac:dyDescent="0.25">
      <c r="A38" s="28" t="s">
        <v>39</v>
      </c>
      <c r="B38" s="35">
        <v>11</v>
      </c>
      <c r="C38" s="35">
        <v>2</v>
      </c>
      <c r="D38" s="30">
        <v>600000</v>
      </c>
      <c r="E38" s="33">
        <v>600000</v>
      </c>
    </row>
    <row r="39" spans="1:5" x14ac:dyDescent="0.25">
      <c r="A39" s="28" t="s">
        <v>40</v>
      </c>
      <c r="B39" s="35">
        <v>12</v>
      </c>
      <c r="C39" s="35">
        <v>0</v>
      </c>
      <c r="D39" s="30">
        <v>1700000</v>
      </c>
      <c r="E39" s="34">
        <f>E40</f>
        <v>1700000</v>
      </c>
    </row>
    <row r="40" spans="1:5" x14ac:dyDescent="0.25">
      <c r="A40" s="28" t="s">
        <v>41</v>
      </c>
      <c r="B40" s="35">
        <v>12</v>
      </c>
      <c r="C40" s="35">
        <v>2</v>
      </c>
      <c r="D40" s="30">
        <v>1700000</v>
      </c>
      <c r="E40" s="34">
        <v>1700000</v>
      </c>
    </row>
    <row r="41" spans="1:5" ht="30" x14ac:dyDescent="0.25">
      <c r="A41" s="28" t="s">
        <v>42</v>
      </c>
      <c r="B41" s="35">
        <v>14</v>
      </c>
      <c r="C41" s="35">
        <v>0</v>
      </c>
      <c r="D41" s="30">
        <v>7549173</v>
      </c>
      <c r="E41" s="34">
        <f>E42+E43</f>
        <v>7534173</v>
      </c>
    </row>
    <row r="42" spans="1:5" ht="30" x14ac:dyDescent="0.25">
      <c r="A42" s="28" t="s">
        <v>43</v>
      </c>
      <c r="B42" s="35">
        <v>14</v>
      </c>
      <c r="C42" s="35">
        <v>1</v>
      </c>
      <c r="D42" s="30">
        <v>207000</v>
      </c>
      <c r="E42" s="34">
        <v>207000</v>
      </c>
    </row>
    <row r="43" spans="1:5" x14ac:dyDescent="0.25">
      <c r="A43" s="28" t="s">
        <v>45</v>
      </c>
      <c r="B43" s="35">
        <v>14</v>
      </c>
      <c r="C43" s="35">
        <v>2</v>
      </c>
      <c r="D43" s="30">
        <v>7342173</v>
      </c>
      <c r="E43" s="34">
        <v>7327173</v>
      </c>
    </row>
    <row r="44" spans="1:5" x14ac:dyDescent="0.25">
      <c r="A44" s="29" t="s">
        <v>44</v>
      </c>
      <c r="B44" s="29"/>
      <c r="C44" s="29"/>
      <c r="D44" s="31">
        <v>817834286.73000002</v>
      </c>
      <c r="E44" s="26">
        <f>E2+E10+E12+E17+E22+E28+E31+E37+E39+E41</f>
        <v>788956278.63999999</v>
      </c>
    </row>
  </sheetData>
  <mergeCells count="1">
    <mergeCell ref="A44:C4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</vt:lpstr>
      <vt:lpstr>план-факт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Шувалова С.В.</dc:creator>
  <cp:lastModifiedBy>Пользователь Windows</cp:lastModifiedBy>
  <cp:lastPrinted>2024-04-25T11:34:54Z</cp:lastPrinted>
  <dcterms:created xsi:type="dcterms:W3CDTF">2015-03-27T04:45:14Z</dcterms:created>
  <dcterms:modified xsi:type="dcterms:W3CDTF">2025-02-20T11:40:18Z</dcterms:modified>
</cp:coreProperties>
</file>