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_xlnm.Print_Area" localSheetId="7">'август'!$A$1:$M$23</definedName>
    <definedName name="_xlnm.Print_Area" localSheetId="11">'декабрь'!$A$1:$M$23</definedName>
    <definedName name="_xlnm.Print_Area" localSheetId="6">'июль'!$A$1:$M$23</definedName>
    <definedName name="_xlnm.Print_Area" localSheetId="5">'июнь'!$A$1:$M$22</definedName>
    <definedName name="_xlnm.Print_Area" localSheetId="10">'ноябрь'!$A$1:$M$23</definedName>
    <definedName name="_xlnm.Print_Area" localSheetId="9">'октябрь'!$A$1:$M$23</definedName>
    <definedName name="_xlnm.Print_Area" localSheetId="8">'сентябрь'!$A$1:$M$23</definedName>
  </definedNames>
  <calcPr fullCalcOnLoad="1"/>
</workbook>
</file>

<file path=xl/sharedStrings.xml><?xml version="1.0" encoding="utf-8"?>
<sst xmlns="http://schemas.openxmlformats.org/spreadsheetml/2006/main" count="1173" uniqueCount="565">
  <si>
    <t>Утверждено на 2010 год</t>
  </si>
  <si>
    <t>план</t>
  </si>
  <si>
    <t>факт</t>
  </si>
  <si>
    <t>%              испол</t>
  </si>
  <si>
    <t>( +;-)</t>
  </si>
  <si>
    <t xml:space="preserve">% испол. к кварталу </t>
  </si>
  <si>
    <t>Налоговые 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</si>
  <si>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</si>
  <si>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</si>
  <si>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</si>
  <si>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Неналоговые доходы</t>
  </si>
  <si>
    <t xml:space="preserve">Доходы, получаемые в виде арендной платы либо иной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</si>
  <si>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</si>
  <si>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 созданных муниципальными районами</t>
  </si>
  <si>
    <t>Плата за негативное воздействие на окружающую среду</t>
  </si>
  <si>
    <t>Доходы от реализации имущества, находящегося в собственности муниципального района ( за исключением имущества муниципальных автономных учреждений, а так же имущества муниципальных унитарных предприятий, в том числе казенных) в части реализации основных ср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</si>
  <si>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</si>
  <si>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Денежные взыскания (штрафы) и иные суммы возмещения ущерба, зачисляемые в районный бюджет </t>
  </si>
  <si>
    <t>Прочие неналоговые поступления</t>
  </si>
  <si>
    <t>ИТОГО ДОХОДОВ</t>
  </si>
  <si>
    <t xml:space="preserve">Государственная пошлина </t>
  </si>
  <si>
    <t>2 квартал</t>
  </si>
  <si>
    <t>Задолженность по отмененным налогам и сборам</t>
  </si>
  <si>
    <t>факт июнь 2009 г</t>
  </si>
  <si>
    <t>4.1. Укрепление доходной базы районного бюджета.</t>
  </si>
  <si>
    <t>13.1 Ежемесячный анализ поступления налоговых доходов в районный бюджет в разрезе налогов, сборов и неналоговых платежей</t>
  </si>
  <si>
    <t>% роста</t>
  </si>
  <si>
    <t>норматив отчис.%</t>
  </si>
  <si>
    <t>июнь 2010г.</t>
  </si>
  <si>
    <t>Доходы от платных услуг</t>
  </si>
  <si>
    <t>3 квартал</t>
  </si>
  <si>
    <t>июль 2010г.</t>
  </si>
  <si>
    <t>факт июль 2009 г</t>
  </si>
  <si>
    <t>Доходы от дивидендов</t>
  </si>
  <si>
    <t>август 2010г.</t>
  </si>
  <si>
    <t>факт август 2009 г</t>
  </si>
  <si>
    <t>в44р.</t>
  </si>
  <si>
    <t>в5.4р.</t>
  </si>
  <si>
    <t>в8.3р.</t>
  </si>
  <si>
    <t>сентябрь 2010г.</t>
  </si>
  <si>
    <t>факт сентября 2009 г</t>
  </si>
  <si>
    <t>в7.6р.</t>
  </si>
  <si>
    <t>в4.5р.</t>
  </si>
  <si>
    <t>в2.3р.</t>
  </si>
  <si>
    <t>октябрь 2010г.</t>
  </si>
  <si>
    <t>факт октября 2009 г</t>
  </si>
  <si>
    <t>4 квартал</t>
  </si>
  <si>
    <t>ноябрь 2010г.</t>
  </si>
  <si>
    <t>факт ноября 2009 г</t>
  </si>
  <si>
    <t>декабрь 2010г.</t>
  </si>
  <si>
    <t>факт декабря 2009 г</t>
  </si>
  <si>
    <t>4.1. Укрепление доходной базы районного бюджета</t>
  </si>
  <si>
    <t>13.1 Ежемесячный анализ поступления налоговых доходов в районный бюджет в разрезе налогов, сборов и неналоговых</t>
  </si>
  <si>
    <t>платежей.</t>
  </si>
  <si>
    <t>норматив отчисл.%</t>
  </si>
  <si>
    <t>1 квартал</t>
  </si>
  <si>
    <t>январь 2010г.</t>
  </si>
  <si>
    <t>факт января 2009 г</t>
  </si>
  <si>
    <t>(+;-)</t>
  </si>
  <si>
    <t>% испол</t>
  </si>
  <si>
    <t>% испол. К кварталу</t>
  </si>
  <si>
    <t>Налоговые доходы</t>
  </si>
  <si>
    <t>34763</t>
  </si>
  <si>
    <t>7775</t>
  </si>
  <si>
    <t>2185</t>
  </si>
  <si>
    <t>1921</t>
  </si>
  <si>
    <t>87,9</t>
  </si>
  <si>
    <t>•264,0</t>
  </si>
  <si>
    <t>24,7</t>
  </si>
  <si>
    <t>2022</t>
  </si>
  <si>
    <t>•101</t>
  </si>
  <si>
    <t>95,0</t>
  </si>
  <si>
    <t>32424</t>
  </si>
  <si>
    <t>40</t>
  </si>
  <si>
    <t>7250</t>
  </si>
  <si>
    <t>1800</t>
  </si>
  <si>
    <t>1580</t>
  </si>
  <si>
    <t>87,8</t>
  </si>
  <si>
    <t>-220,0</t>
  </si>
  <si>
    <t>21,8</t>
  </si>
  <si>
    <t>1705</t>
  </si>
  <si>
    <t>-125</t>
  </si>
  <si>
    <t>92,7</t>
  </si>
  <si>
    <t>1667</t>
  </si>
  <si>
    <t>90</t>
  </si>
  <si>
    <t>410</t>
  </si>
  <si>
    <t>360</t>
  </si>
  <si>
    <t>322</t>
  </si>
  <si>
    <t>89,4</t>
  </si>
  <si>
    <t>-38,0</t>
  </si>
  <si>
    <t>78,5</t>
  </si>
  <si>
    <t>299</t>
  </si>
  <si>
    <t>23</t>
  </si>
  <si>
    <t>107,7</t>
  </si>
  <si>
    <t>24</t>
  </si>
  <si>
    <t>60</t>
  </si>
  <si>
    <t>12</t>
  </si>
  <si>
    <t>7</t>
  </si>
  <si>
    <t>7,0</t>
  </si>
  <si>
    <t>Государственная пошлина</t>
  </si>
  <si>
    <t>648</t>
  </si>
  <si>
    <t>100</t>
  </si>
  <si>
    <t>103</t>
  </si>
  <si>
    <t>25</t>
  </si>
  <si>
    <t>48,0</t>
  </si>
  <si>
    <t>-13,0</t>
  </si>
  <si>
    <t>11,7</t>
  </si>
  <si>
    <t>18</t>
  </si>
  <si>
    <t>-6</t>
  </si>
  <si>
    <t>66,7</t>
  </si>
  <si>
    <t>8737</t>
  </si>
  <si>
    <t>1820</t>
  </si>
  <si>
    <t>885</t>
  </si>
  <si>
    <t>f720</t>
  </si>
  <si>
    <t>194,4</t>
  </si>
  <si>
    <t>835,0</t>
  </si>
  <si>
    <t>94,5</t>
  </si>
  <si>
    <t>918</t>
  </si>
  <si>
    <t>302</t>
  </si>
  <si>
    <t>187,4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</si>
  <si>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аренды.</t>
  </si>
  <si>
    <t>3390</t>
  </si>
  <si>
    <t>50</t>
  </si>
  <si>
    <t>700</t>
  </si>
  <si>
    <t>500</t>
  </si>
  <si>
    <t>489</t>
  </si>
  <si>
    <t>97,8</t>
  </si>
  <si>
    <t>-11,0</t>
  </si>
  <si>
    <t>69,9</t>
  </si>
  <si>
    <t>667</t>
  </si>
  <si>
    <t>-178</t>
  </si>
  <si>
    <t>73,3</t>
  </si>
  <si>
    <t>Доходы от сдачи в аренду имущества, находящегося в оперативном управлении органов управления муниципальных районов .</t>
  </si>
  <si>
    <t>375</t>
  </si>
  <si>
    <t>75</t>
  </si>
  <si>
    <t>74</t>
  </si>
  <si>
    <t>98,7</t>
  </si>
  <si>
    <t>-1,0</t>
  </si>
  <si>
    <t>19,7</t>
  </si>
  <si>
    <t>73</t>
  </si>
  <si>
    <t>1</t>
  </si>
  <si>
    <t>101,4</t>
  </si>
  <si>
    <t>Доходы от перечисления части прибыли от муниципальных унитарных предприятий созданных муниципальными районами</t>
  </si>
  <si>
    <t>200</t>
  </si>
  <si>
    <t>0,0</t>
  </si>
  <si>
    <t>2</t>
  </si>
  <si>
    <t>-2</t>
  </si>
  <si>
    <t>1097</t>
  </si>
  <si>
    <t>277</t>
  </si>
  <si>
    <t>240</t>
  </si>
  <si>
    <t>445</t>
  </si>
  <si>
    <t>185,4</t>
  </si>
  <si>
    <t>205,0</t>
  </si>
  <si>
    <t>160,6</t>
  </si>
  <si>
    <t>135</t>
  </si>
  <si>
    <t>310</t>
  </si>
  <si>
    <t>329,6</t>
  </si>
  <si>
    <t>Доходы от реализации имущества, находящегося в собственности муниципального района</t>
  </si>
  <si>
    <t>1000</t>
  </si>
  <si>
    <t>5</t>
  </si>
  <si>
    <t>5,0</t>
  </si>
  <si>
    <t>3</t>
  </si>
  <si>
    <t>250,0</t>
  </si>
  <si>
    <t>400</t>
  </si>
  <si>
    <t>165</t>
  </si>
  <si>
    <t>168</t>
  </si>
  <si>
    <t>33.6р.</t>
  </si>
  <si>
    <t>163,0</t>
  </si>
  <si>
    <t>166</t>
  </si>
  <si>
    <t>8400,0</t>
  </si>
  <si>
    <t>Денежные взыскания (штрафы) и иные суммы возмещения ущерба</t>
  </si>
  <si>
    <t>850</t>
  </si>
  <si>
    <t>203</t>
  </si>
  <si>
    <t>65</t>
  </si>
  <si>
    <t>41</t>
  </si>
  <si>
    <t>63,1</t>
  </si>
  <si>
    <t>-24,0</t>
  </si>
  <si>
    <t>20,2</t>
  </si>
  <si>
    <t>39</t>
  </si>
  <si>
    <t>105,1</t>
  </si>
  <si>
    <t>0</t>
  </si>
  <si>
    <t>498</t>
  </si>
  <si>
    <t>498,0</t>
  </si>
  <si>
    <t>Всего налоговых и неналоговых доходов</t>
  </si>
  <si>
    <t>43500</t>
  </si>
  <si>
    <t>9595</t>
  </si>
  <si>
    <t>3070</t>
  </si>
  <si>
    <t>3641</t>
  </si>
  <si>
    <t>118,6</t>
  </si>
  <si>
    <t>571,0</t>
  </si>
  <si>
    <t>37,9</t>
  </si>
  <si>
    <t>2940</t>
  </si>
  <si>
    <t>201</t>
  </si>
  <si>
    <t>123,8</t>
  </si>
  <si>
    <t>Возврат субсидий и субвенций прошлых лет</t>
  </si>
  <si>
    <t>-7875</t>
  </si>
  <si>
    <t>0,0%</t>
  </si>
  <si>
    <t>-4234</t>
  </si>
  <si>
    <t>-137,9</t>
  </si>
  <si>
    <t>-7304</t>
  </si>
  <si>
    <t>-76,1</t>
  </si>
  <si>
    <t>-7174</t>
  </si>
  <si>
    <t>-144</t>
  </si>
  <si>
    <r>
      <t>_</t>
    </r>
    <r>
      <rPr>
        <b/>
        <u val="single"/>
        <sz val="9"/>
        <rFont val="Arial"/>
        <family val="0"/>
      </rPr>
      <t>4.1. Укрепление доходной базы районного бюджета.</t>
    </r>
    <r>
      <rPr>
        <b/>
        <sz val="9"/>
        <rFont val="Arial"/>
        <family val="0"/>
      </rPr>
      <t>_</t>
    </r>
  </si>
  <si>
    <t>(</t>
  </si>
  <si>
    <t>февраль 2010 г.</t>
  </si>
  <si>
    <t>факт февраля 2009 г</t>
  </si>
  <si>
    <t>% испол. к кварталу</t>
  </si>
  <si>
    <t>2495</t>
  </si>
  <si>
    <t>2774</t>
  </si>
  <si>
    <t>111,2</t>
  </si>
  <si>
    <t>279,0</t>
  </si>
  <si>
    <r>
      <t>35</t>
    </r>
    <r>
      <rPr>
        <b/>
        <i/>
        <sz val="6"/>
        <rFont val="Arial"/>
        <family val="0"/>
      </rPr>
      <t>J</t>
    </r>
  </si>
  <si>
    <t>2406</t>
  </si>
  <si>
    <t>368</t>
  </si>
  <si>
    <t>115,3</t>
  </si>
  <si>
    <t>2430</t>
  </si>
  <si>
    <t>2592</t>
  </si>
  <si>
    <t>106,7</t>
  </si>
  <si>
    <t>162,0</t>
  </si>
  <si>
    <t>35,8</t>
  </si>
  <si>
    <t>2338</t>
  </si>
  <si>
    <t>254</t>
  </si>
  <si>
    <t>110,9</t>
  </si>
  <si>
    <t>30</t>
  </si>
  <si>
    <t>113</t>
  </si>
  <si>
    <t>376,7</t>
  </si>
  <si>
    <t>83,0</t>
  </si>
  <si>
    <t>27,6</t>
  </si>
  <si>
    <t>289,7</t>
  </si>
  <si>
    <t>35</t>
  </si>
  <si>
    <t>69</t>
  </si>
  <si>
    <t>197,1</t>
  </si>
  <si>
    <t>34,0</t>
  </si>
  <si>
    <t>67,0</t>
  </si>
  <si>
    <t>27</t>
  </si>
  <si>
    <t>42-</t>
  </si>
  <si>
    <t>255,6</t>
  </si>
  <si>
    <t>1822</t>
  </si>
  <si>
    <t>1087</t>
  </si>
  <si>
    <t>217,4</t>
  </si>
  <si>
    <t>587,0</t>
  </si>
  <si>
    <r>
      <t>59</t>
    </r>
    <r>
      <rPr>
        <b/>
        <i/>
        <sz val="7"/>
        <rFont val="Arial"/>
        <family val="0"/>
      </rPr>
      <t xml:space="preserve"> </t>
    </r>
    <r>
      <rPr>
        <b/>
        <i/>
        <sz val="6"/>
        <rFont val="Arial"/>
        <family val="0"/>
      </rPr>
      <t>J</t>
    </r>
  </si>
  <si>
    <t>483</t>
  </si>
  <si>
    <t>604</t>
  </si>
  <si>
    <t>225,1</t>
  </si>
  <si>
    <t>Доходы, получаемые в виде арендной платы либо иной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</t>
  </si>
  <si>
    <t>269</t>
  </si>
  <si>
    <t>269,0</t>
  </si>
  <si>
    <t>169,0</t>
  </si>
  <si>
    <t>38,4</t>
  </si>
  <si>
    <t>207</t>
  </si>
  <si>
    <t>62</t>
  </si>
  <si>
    <t>130,0</t>
  </si>
  <si>
    <t>150</t>
  </si>
  <si>
    <t>632</t>
  </si>
  <si>
    <t>421,3</t>
  </si>
  <si>
    <t>482,0</t>
  </si>
  <si>
    <t>168,5</t>
  </si>
  <si>
    <t>189</t>
  </si>
  <si>
    <t>443</t>
  </si>
  <si>
    <t>334,4</t>
  </si>
  <si>
    <t>Плата за негативное воздействие на окружающую</t>
  </si>
  <si>
    <t>44,4</t>
  </si>
  <si>
    <t>-15,0</t>
  </si>
  <si>
    <t>4,3</t>
  </si>
  <si>
    <t>4</t>
  </si>
  <si>
    <t>8</t>
  </si>
  <si>
    <t>300,0</t>
  </si>
  <si>
    <t>27,0</t>
  </si>
  <si>
    <t>19</t>
  </si>
  <si>
    <t>142,1</t>
  </si>
  <si>
    <t>155</t>
  </si>
  <si>
    <t>29</t>
  </si>
  <si>
    <t>-126,0</t>
  </si>
  <si>
    <t>580,0</t>
  </si>
  <si>
    <t>Денежные взыскания (штрафы) и иные суммы возмещения ущерба, зачисляемые в районный бюджет</t>
  </si>
  <si>
    <t>68</t>
  </si>
  <si>
    <t>118</t>
  </si>
  <si>
    <t>173,5</t>
  </si>
  <si>
    <t>50,0</t>
  </si>
  <si>
    <t>58,1</t>
  </si>
  <si>
    <t>57</t>
  </si>
  <si>
    <t>61</t>
  </si>
  <si>
    <t>207,0</t>
  </si>
  <si>
    <t>2995</t>
  </si>
  <si>
    <t>3861</t>
  </si>
  <si>
    <t>128,9</t>
  </si>
  <si>
    <t>866,0</t>
  </si>
  <si>
    <t>40,2</t>
  </si>
  <si>
    <t>2889</t>
  </si>
  <si>
    <t>972</t>
  </si>
  <si>
    <t>133,6</t>
  </si>
  <si>
    <r>
      <t xml:space="preserve">ИТОГО </t>
    </r>
    <r>
      <rPr>
        <b/>
        <sz val="9"/>
        <rFont val="Arial"/>
        <family val="0"/>
      </rPr>
      <t>доходов</t>
    </r>
  </si>
  <si>
    <t>866</t>
  </si>
  <si>
    <t>13.1 Ежемесячный анализ поступления налоговых доходов в районный бюджет в разрезе налогов, сборов и неналоговых платежей.</t>
  </si>
  <si>
    <t>март 2010г.</t>
  </si>
  <si>
    <t>факт марта 2009 г</t>
  </si>
  <si>
    <t>3095</t>
  </si>
  <si>
    <t>3371</t>
  </si>
  <si>
    <t>108,9</t>
  </si>
  <si>
    <t>276,0</t>
  </si>
  <si>
    <t>43,4</t>
  </si>
  <si>
    <t>3004</t>
  </si>
  <si>
    <t>367</t>
  </si>
  <si>
    <t>112,2</t>
  </si>
  <si>
    <t>3020</t>
  </si>
  <si>
    <t>3267</t>
  </si>
  <si>
    <t>108,2</t>
  </si>
  <si>
    <t>247,0</t>
  </si>
  <si>
    <t>45,1</t>
  </si>
  <si>
    <t>2934</t>
  </si>
  <si>
    <t>333</t>
  </si>
  <si>
    <t>111,3</t>
  </si>
  <si>
    <t>20</t>
  </si>
  <si>
    <t>13</t>
  </si>
  <si>
    <t>65,0</t>
  </si>
  <si>
    <t>-7,0</t>
  </si>
  <si>
    <t>3,2</t>
  </si>
  <si>
    <t>36</t>
  </si>
  <si>
    <t>-23</t>
  </si>
  <si>
    <t>36,1</t>
  </si>
  <si>
    <t>-10,0</t>
  </si>
  <si>
    <t>25,0</t>
  </si>
  <si>
    <t>43</t>
  </si>
  <si>
    <t>89</t>
  </si>
  <si>
    <t>46,0</t>
  </si>
  <si>
    <t>86,4</t>
  </si>
  <si>
    <t>26</t>
  </si>
  <si>
    <t>63</t>
  </si>
  <si>
    <t>342,3</t>
  </si>
  <si>
    <t>1821</t>
  </si>
  <si>
    <t>435</t>
  </si>
  <si>
    <t>894</t>
  </si>
  <si>
    <t>205,5</t>
  </si>
  <si>
    <t>459,0</t>
  </si>
  <si>
    <t>49,1</t>
  </si>
  <si>
    <t>640</t>
  </si>
  <si>
    <t>352,0</t>
  </si>
  <si>
    <t>Доходы, получаемые в виде арендной платы либо иной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</t>
  </si>
  <si>
    <t>105</t>
  </si>
  <si>
    <t>105,0</t>
  </si>
  <si>
    <t>15,0</t>
  </si>
  <si>
    <t>80</t>
  </si>
  <si>
    <t>420,0</t>
  </si>
  <si>
    <t>327</t>
  </si>
  <si>
    <t>218,0</t>
  </si>
  <si>
    <t>177,0</t>
  </si>
  <si>
    <t>87,2</t>
  </si>
  <si>
    <t>146</t>
  </si>
  <si>
    <t>181</t>
  </si>
  <si>
    <t>224,0</t>
  </si>
  <si>
    <t>64</t>
  </si>
  <si>
    <t>64,0</t>
  </si>
  <si>
    <t>-36,0</t>
  </si>
  <si>
    <t>10</t>
  </si>
  <si>
    <t>70,0</t>
  </si>
  <si>
    <t>-3,0</t>
  </si>
  <si>
    <t>2,5</t>
  </si>
  <si>
    <t>6</t>
  </si>
  <si>
    <t>700,0</t>
  </si>
  <si>
    <t>10,0</t>
  </si>
  <si>
    <t>141</t>
  </si>
  <si>
    <t>28,2</t>
  </si>
  <si>
    <t>136,0</t>
  </si>
  <si>
    <t>138</t>
  </si>
  <si>
    <t>4700,0</t>
  </si>
  <si>
    <t>70</t>
  </si>
  <si>
    <t>217</t>
  </si>
  <si>
    <t>3,1</t>
  </si>
  <si>
    <t>147,0</t>
  </si>
  <si>
    <t>106,9</t>
  </si>
  <si>
    <t>78</t>
  </si>
  <si>
    <t>139</t>
  </si>
  <si>
    <t>278,2</t>
  </si>
  <si>
    <t>23,0</t>
  </si>
  <si>
    <t>22</t>
  </si>
  <si>
    <t>2300,0</t>
  </si>
  <si>
    <t>3530</t>
  </si>
  <si>
    <t>4265</t>
  </si>
  <si>
    <t>120,8</t>
  </si>
  <si>
    <t>735,0</t>
  </si>
  <si>
    <t>44,5</t>
  </si>
  <si>
    <t>3258</t>
  </si>
  <si>
    <t>1007</t>
  </si>
  <si>
    <t>130,9</t>
  </si>
  <si>
    <t>ВСЕГО ДОХОДОВ</t>
  </si>
  <si>
    <t>735</t>
  </si>
  <si>
    <t>13.1 Ежемесячный анализ поступления налоговых доходов в районный бюджет в рахрезе налогов, сборов и неналоговых</t>
  </si>
  <si>
    <r>
      <t xml:space="preserve">2 </t>
    </r>
    <r>
      <rPr>
        <b/>
        <i/>
        <sz val="6"/>
        <rFont val="Arial"/>
        <family val="0"/>
      </rPr>
      <t>квартал</t>
    </r>
  </si>
  <si>
    <t>апрель 2010г.</t>
  </si>
  <si>
    <t>факт апрель 2009 г</t>
  </si>
  <si>
    <t>9039</t>
  </si>
  <si>
    <t>2910</t>
  </si>
  <si>
    <t>3129</t>
  </si>
  <si>
    <t>107,5</t>
  </si>
  <si>
    <t>219,0</t>
  </si>
  <si>
    <t>34,6</t>
  </si>
  <si>
    <t>2738</t>
  </si>
  <si>
    <r>
      <t>391</t>
    </r>
    <r>
      <rPr>
        <b/>
        <sz val="7"/>
        <rFont val="Arial"/>
        <family val="0"/>
      </rPr>
      <t xml:space="preserve"> </t>
    </r>
    <r>
      <rPr>
        <sz val="7"/>
        <rFont val="Arial"/>
        <family val="0"/>
      </rPr>
      <t>J</t>
    </r>
  </si>
  <si>
    <t>114,3</t>
  </si>
  <si>
    <t>8384</t>
  </si>
  <si>
    <t>2470</t>
  </si>
  <si>
    <t>2604</t>
  </si>
  <si>
    <t>105,4</t>
  </si>
  <si>
    <t>134,0</t>
  </si>
  <si>
    <t>31,1</t>
  </si>
  <si>
    <t>2297</t>
  </si>
  <si>
    <t>307</t>
  </si>
  <si>
    <t>113,4</t>
  </si>
  <si>
    <t>419</t>
  </si>
  <si>
    <t>393</t>
  </si>
  <si>
    <t>98,3</t>
  </si>
  <si>
    <t>93,8</t>
  </si>
  <si>
    <t>402</t>
  </si>
  <si>
    <t>-9</t>
  </si>
  <si>
    <t>236</t>
  </si>
  <si>
    <t>132</t>
  </si>
  <si>
    <t>330,0</t>
  </si>
  <si>
    <t>92,0</t>
  </si>
  <si>
    <t>55,9</t>
  </si>
  <si>
    <t>93</t>
  </si>
  <si>
    <t>338,5</t>
  </si>
  <si>
    <t>11594</t>
  </si>
  <si>
    <t>5648</t>
  </si>
  <si>
    <t>4913</t>
  </si>
  <si>
    <t>5094</t>
  </si>
  <si>
    <t>103,7</t>
  </si>
  <si>
    <t>181,0</t>
  </si>
  <si>
    <t>90,2</t>
  </si>
  <si>
    <t>1739</t>
  </si>
  <si>
    <t>3355</t>
  </si>
  <si>
    <t>292,9</t>
  </si>
  <si>
    <t>800</t>
  </si>
  <si>
    <t>600</t>
  </si>
  <si>
    <t>496</t>
  </si>
  <si>
    <t>82,7</t>
  </si>
  <si>
    <t>-104,0</t>
  </si>
  <si>
    <t>62,0</t>
  </si>
  <si>
    <t>761</t>
  </si>
  <si>
    <t>-265</t>
  </si>
  <si>
    <t>65,2</t>
  </si>
  <si>
    <t>450</t>
  </si>
  <si>
    <t>77</t>
  </si>
  <si>
    <t>51,3</t>
  </si>
  <si>
    <t>-73,0</t>
  </si>
  <si>
    <t>17,1</t>
  </si>
  <si>
    <t>234</t>
  </si>
  <si>
    <t>-157</t>
  </si>
  <si>
    <t>32,9</t>
  </si>
  <si>
    <t>-36</t>
  </si>
  <si>
    <t>36,0</t>
  </si>
  <si>
    <t>-310</t>
  </si>
  <si>
    <t>1397</t>
  </si>
  <si>
    <t>471</t>
  </si>
  <si>
    <t>104,7</t>
  </si>
  <si>
    <t>21,0</t>
  </si>
  <si>
    <t>370</t>
  </si>
  <si>
    <t>101</t>
  </si>
  <si>
    <t>127,3</t>
  </si>
  <si>
    <t>3557</t>
  </si>
  <si>
    <t>3724</t>
  </si>
  <si>
    <t>167,0</t>
  </si>
  <si>
    <t>120</t>
  </si>
  <si>
    <t>45,0</t>
  </si>
  <si>
    <t>986</t>
  </si>
  <si>
    <t>352</t>
  </si>
  <si>
    <t>117</t>
  </si>
  <si>
    <t>227</t>
  </si>
  <si>
    <t>194,0</t>
  </si>
  <si>
    <t>110,0</t>
  </si>
  <si>
    <t>64,5</t>
  </si>
  <si>
    <t>170</t>
  </si>
  <si>
    <t>.398,2</t>
  </si>
  <si>
    <t>-21</t>
  </si>
  <si>
    <t>-21,0</t>
  </si>
  <si>
    <t>-28</t>
  </si>
  <si>
    <t>-300,0</t>
  </si>
  <si>
    <t>46357</t>
  </si>
  <si>
    <t>14687</t>
  </si>
  <si>
    <t>7823</t>
  </si>
  <si>
    <t>8223</t>
  </si>
  <si>
    <t>400,0</t>
  </si>
  <si>
    <t>56,0</t>
  </si>
  <si>
    <t>4477</t>
  </si>
  <si>
    <t>3746</t>
  </si>
  <si>
    <t>183,7</t>
  </si>
  <si>
    <t>56</t>
  </si>
  <si>
    <t>май 2010г.</t>
  </si>
  <si>
    <t>факт май 2009 г</t>
  </si>
  <si>
    <t>2806</t>
  </si>
  <si>
    <t>2848</t>
  </si>
  <si>
    <t>101,5</t>
  </si>
  <si>
    <t>42,0</t>
  </si>
  <si>
    <t>31,5</t>
  </si>
  <si>
    <t>2582</t>
  </si>
  <si>
    <t>266</t>
  </si>
  <si>
    <t>110,3</t>
  </si>
  <si>
    <t>2680</t>
  </si>
  <si>
    <t>2684</t>
  </si>
  <si>
    <t>100,1</t>
  </si>
  <si>
    <t>4,0</t>
  </si>
  <si>
    <t>32,0</t>
  </si>
  <si>
    <t>2491</t>
  </si>
  <si>
    <t>193</t>
  </si>
  <si>
    <t>620,0</t>
  </si>
  <si>
    <t>52,0</t>
  </si>
  <si>
    <t>14,8</t>
  </si>
  <si>
    <t>45</t>
  </si>
  <si>
    <t>17</t>
  </si>
  <si>
    <t>137,8</t>
  </si>
  <si>
    <t>19,0</t>
  </si>
  <si>
    <t>116</t>
  </si>
  <si>
    <t>82</t>
  </si>
  <si>
    <t>70,7</t>
  </si>
  <si>
    <t>-34,0</t>
  </si>
  <si>
    <t>34,7</t>
  </si>
  <si>
    <t>37</t>
  </si>
  <si>
    <t>182,2</t>
  </si>
  <si>
    <t>12861</t>
  </si>
  <si>
    <t>5675</t>
  </si>
  <si>
    <t>394</t>
  </si>
  <si>
    <t>399</t>
  </si>
  <si>
    <t>101,3</t>
  </si>
  <si>
    <t>649</t>
  </si>
  <si>
    <t>-250</t>
  </si>
  <si>
    <t>61,5</t>
  </si>
  <si>
    <t>167</t>
  </si>
  <si>
    <t>20,9</t>
  </si>
  <si>
    <t>247</t>
  </si>
  <si>
    <t>-80</t>
  </si>
  <si>
    <t>67,6</t>
  </si>
  <si>
    <t>30,0</t>
  </si>
  <si>
    <t>-105,0</t>
  </si>
  <si>
    <t>157</t>
  </si>
  <si>
    <t>-112</t>
  </si>
  <si>
    <t>28,7</t>
  </si>
  <si>
    <t>158</t>
  </si>
  <si>
    <t>-158</t>
  </si>
  <si>
    <t>' 0,0</t>
  </si>
  <si>
    <t>0,9</t>
  </si>
  <si>
    <t>-8</t>
  </si>
  <si>
    <t>33,3</t>
  </si>
  <si>
    <t>4766</t>
  </si>
  <si>
    <t>3584</t>
  </si>
  <si>
    <t>100,0</t>
  </si>
  <si>
    <t>0,8</t>
  </si>
  <si>
    <t>458</t>
  </si>
  <si>
    <t>133</t>
  </si>
  <si>
    <t>20,3</t>
  </si>
  <si>
    <t>294</t>
  </si>
  <si>
    <t>124</t>
  </si>
  <si>
    <t>42,2</t>
  </si>
  <si>
    <t>51</t>
  </si>
  <si>
    <t>169,9</t>
  </si>
  <si>
    <t>47624</t>
  </si>
  <si>
    <t>14714</t>
  </si>
  <si>
    <t>3200</t>
  </si>
  <si>
    <t>3247</t>
  </si>
  <si>
    <t>47,0</t>
  </si>
  <si>
    <t>22,1</t>
  </si>
  <si>
    <t>3231</t>
  </si>
  <si>
    <t>16</t>
  </si>
  <si>
    <t>100,5</t>
  </si>
  <si>
    <t>47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</si>
</sst>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0"/>
    <numFmt numFmtId="183" formatCode="0.000"/>
  </numFmts>
  <fonts count="54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0"/>
    </font>
    <font>
      <b/>
      <i/>
      <sz val="6"/>
      <name val="Arial"/>
      <family val="0"/>
    </font>
    <font>
      <b/>
      <sz val="6"/>
      <name val="Arial"/>
      <family val="0"/>
    </font>
    <font>
      <sz val="7"/>
      <name val="Arial"/>
      <family val="0"/>
    </font>
    <font>
      <b/>
      <i/>
      <sz val="7"/>
      <name val="Arial"/>
      <family val="0"/>
    </font>
    <font>
      <b/>
      <u val="single"/>
      <sz val="9"/>
      <name val="Arial"/>
      <family val="0"/>
    </font>
    <font>
      <b/>
      <sz val="7"/>
      <name val="Arial"/>
      <family val="0"/>
    </font>
    <font>
      <b/>
      <i/>
      <sz val="20"/>
      <name val="Aharoni"/>
      <family val="0"/>
    </font>
    <font>
      <b/>
      <u val="single"/>
      <sz val="8"/>
      <name val="Arial"/>
      <family val="0"/>
    </font>
    <font>
      <i/>
      <sz val="20"/>
      <name val="Davi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1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180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5" fillId="0" borderId="0" xfId="52" applyNumberFormat="1" applyFont="1" applyFill="1" applyBorder="1" applyAlignment="1" applyProtection="1">
      <alignment horizontal="centerContinuous" vertical="center"/>
      <protection/>
    </xf>
    <xf numFmtId="0" fontId="0" fillId="0" borderId="0" xfId="52" applyNumberFormat="1" applyFont="1" applyFill="1" applyBorder="1" applyAlignment="1" applyProtection="1">
      <alignment horizontal="centerContinuous" vertical="center"/>
      <protection/>
    </xf>
    <xf numFmtId="0" fontId="0" fillId="0" borderId="0" xfId="52" applyNumberFormat="1" applyFont="1" applyFill="1" applyBorder="1" applyAlignment="1" applyProtection="1">
      <alignment vertical="top"/>
      <protection/>
    </xf>
    <xf numFmtId="0" fontId="26" fillId="0" borderId="0" xfId="52" applyNumberFormat="1" applyFont="1" applyFill="1" applyBorder="1" applyAlignment="1" applyProtection="1">
      <alignment vertical="top"/>
      <protection/>
    </xf>
    <xf numFmtId="0" fontId="25" fillId="0" borderId="0" xfId="52" applyNumberFormat="1" applyFont="1" applyFill="1" applyBorder="1" applyAlignment="1" applyProtection="1">
      <alignment vertical="top"/>
      <protection/>
    </xf>
    <xf numFmtId="0" fontId="0" fillId="0" borderId="13" xfId="52" applyNumberFormat="1" applyFont="1" applyFill="1" applyBorder="1" applyAlignment="1" applyProtection="1">
      <alignment horizontal="left" vertical="top"/>
      <protection/>
    </xf>
    <xf numFmtId="0" fontId="27" fillId="0" borderId="13" xfId="52" applyNumberFormat="1" applyFont="1" applyFill="1" applyBorder="1" applyAlignment="1" applyProtection="1">
      <alignment horizontal="centerContinuous" vertical="center" wrapText="1"/>
      <protection/>
    </xf>
    <xf numFmtId="0" fontId="28" fillId="0" borderId="13" xfId="52" applyNumberFormat="1" applyFont="1" applyFill="1" applyBorder="1" applyAlignment="1" applyProtection="1">
      <alignment horizontal="centerContinuous" vertical="center"/>
      <protection/>
    </xf>
    <xf numFmtId="0" fontId="29" fillId="0" borderId="11" xfId="52" applyNumberFormat="1" applyFont="1" applyFill="1" applyBorder="1" applyAlignment="1" applyProtection="1">
      <alignment horizontal="center" vertical="top"/>
      <protection/>
    </xf>
    <xf numFmtId="0" fontId="29" fillId="0" borderId="16" xfId="52" applyNumberFormat="1" applyFont="1" applyFill="1" applyBorder="1" applyAlignment="1" applyProtection="1">
      <alignment horizontal="center" vertical="top"/>
      <protection/>
    </xf>
    <xf numFmtId="0" fontId="29" fillId="0" borderId="17" xfId="52" applyNumberFormat="1" applyFont="1" applyFill="1" applyBorder="1" applyAlignment="1" applyProtection="1">
      <alignment horizontal="center" vertical="top"/>
      <protection/>
    </xf>
    <xf numFmtId="0" fontId="30" fillId="0" borderId="13" xfId="52" applyNumberFormat="1" applyFont="1" applyFill="1" applyBorder="1" applyAlignment="1" applyProtection="1">
      <alignment horizontal="centerContinuous" vertical="center"/>
      <protection/>
    </xf>
    <xf numFmtId="0" fontId="27" fillId="0" borderId="13" xfId="52" applyNumberFormat="1" applyFont="1" applyFill="1" applyBorder="1" applyAlignment="1" applyProtection="1">
      <alignment horizontal="centerContinuous" vertical="center"/>
      <protection/>
    </xf>
    <xf numFmtId="0" fontId="0" fillId="0" borderId="14" xfId="52" applyNumberFormat="1" applyFont="1" applyFill="1" applyBorder="1" applyAlignment="1" applyProtection="1">
      <alignment horizontal="left" vertical="top"/>
      <protection/>
    </xf>
    <xf numFmtId="0" fontId="27" fillId="0" borderId="14" xfId="52" applyNumberFormat="1" applyFont="1" applyFill="1" applyBorder="1" applyAlignment="1" applyProtection="1">
      <alignment horizontal="centerContinuous" vertical="center" wrapText="1"/>
      <protection/>
    </xf>
    <xf numFmtId="0" fontId="28" fillId="0" borderId="14" xfId="52" applyNumberFormat="1" applyFont="1" applyFill="1" applyBorder="1" applyAlignment="1" applyProtection="1">
      <alignment horizontal="centerContinuous" vertical="center"/>
      <protection/>
    </xf>
    <xf numFmtId="0" fontId="27" fillId="0" borderId="10" xfId="52" applyNumberFormat="1" applyFont="1" applyFill="1" applyBorder="1" applyAlignment="1" applyProtection="1">
      <alignment horizontal="center" vertical="center"/>
      <protection/>
    </xf>
    <xf numFmtId="0" fontId="27" fillId="0" borderId="10" xfId="52" applyNumberFormat="1" applyFont="1" applyFill="1" applyBorder="1" applyAlignment="1" applyProtection="1">
      <alignment horizontal="center" vertical="center" wrapText="1"/>
      <protection/>
    </xf>
    <xf numFmtId="0" fontId="30" fillId="0" borderId="10" xfId="52" applyNumberFormat="1" applyFont="1" applyFill="1" applyBorder="1" applyAlignment="1" applyProtection="1">
      <alignment horizontal="center" vertical="center"/>
      <protection/>
    </xf>
    <xf numFmtId="0" fontId="28" fillId="0" borderId="10" xfId="52" applyNumberFormat="1" applyFont="1" applyFill="1" applyBorder="1" applyAlignment="1" applyProtection="1">
      <alignment horizontal="center" vertical="center" wrapText="1"/>
      <protection/>
    </xf>
    <xf numFmtId="0" fontId="30" fillId="0" borderId="14" xfId="52" applyNumberFormat="1" applyFont="1" applyFill="1" applyBorder="1" applyAlignment="1" applyProtection="1">
      <alignment horizontal="centerContinuous" vertical="center"/>
      <protection/>
    </xf>
    <xf numFmtId="0" fontId="27" fillId="0" borderId="14" xfId="52" applyNumberFormat="1" applyFont="1" applyFill="1" applyBorder="1" applyAlignment="1" applyProtection="1">
      <alignment horizontal="centerContinuous" vertical="center"/>
      <protection/>
    </xf>
    <xf numFmtId="0" fontId="31" fillId="0" borderId="10" xfId="52" applyNumberFormat="1" applyFont="1" applyFill="1" applyBorder="1" applyAlignment="1" applyProtection="1">
      <alignment horizontal="left" vertical="top"/>
      <protection/>
    </xf>
    <xf numFmtId="0" fontId="31" fillId="0" borderId="10" xfId="52" applyNumberFormat="1" applyFont="1" applyFill="1" applyBorder="1" applyAlignment="1" applyProtection="1">
      <alignment horizontal="center" vertical="top"/>
      <protection/>
    </xf>
    <xf numFmtId="0" fontId="0" fillId="0" borderId="10" xfId="52" applyNumberFormat="1" applyFont="1" applyFill="1" applyBorder="1" applyAlignment="1" applyProtection="1">
      <alignment horizontal="left" vertical="top"/>
      <protection/>
    </xf>
    <xf numFmtId="0" fontId="30" fillId="0" borderId="10" xfId="52" applyNumberFormat="1" applyFont="1" applyFill="1" applyBorder="1" applyAlignment="1" applyProtection="1">
      <alignment horizontal="left" vertical="top"/>
      <protection/>
    </xf>
    <xf numFmtId="0" fontId="30" fillId="0" borderId="10" xfId="52" applyNumberFormat="1" applyFont="1" applyFill="1" applyBorder="1" applyAlignment="1" applyProtection="1">
      <alignment horizontal="center" vertical="top"/>
      <protection/>
    </xf>
    <xf numFmtId="0" fontId="27" fillId="0" borderId="10" xfId="52" applyNumberFormat="1" applyFont="1" applyFill="1" applyBorder="1" applyAlignment="1" applyProtection="1">
      <alignment horizontal="center" vertical="top"/>
      <protection/>
    </xf>
    <xf numFmtId="0" fontId="28" fillId="0" borderId="10" xfId="52" applyNumberFormat="1" applyFont="1" applyFill="1" applyBorder="1" applyAlignment="1" applyProtection="1">
      <alignment horizontal="center" vertical="top"/>
      <protection/>
    </xf>
    <xf numFmtId="0" fontId="30" fillId="0" borderId="10" xfId="52" applyNumberFormat="1" applyFont="1" applyFill="1" applyBorder="1" applyAlignment="1" applyProtection="1">
      <alignment horizontal="left" vertical="center" wrapText="1"/>
      <protection/>
    </xf>
    <xf numFmtId="0" fontId="28" fillId="0" borderId="10" xfId="52" applyNumberFormat="1" applyFont="1" applyFill="1" applyBorder="1" applyAlignment="1" applyProtection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left" vertical="top"/>
      <protection/>
    </xf>
    <xf numFmtId="0" fontId="25" fillId="0" borderId="0" xfId="53" applyNumberFormat="1" applyFont="1" applyFill="1" applyBorder="1" applyAlignment="1" applyProtection="1">
      <alignment horizontal="center" vertical="top"/>
      <protection/>
    </xf>
    <xf numFmtId="0" fontId="0" fillId="0" borderId="0" xfId="53" applyNumberFormat="1" applyFont="1" applyFill="1" applyBorder="1" applyAlignment="1" applyProtection="1">
      <alignment vertical="top"/>
      <protection/>
    </xf>
    <xf numFmtId="0" fontId="6" fillId="0" borderId="0" xfId="53" applyNumberFormat="1" applyFont="1" applyFill="1" applyBorder="1" applyAlignment="1" applyProtection="1">
      <alignment horizontal="center" vertical="top"/>
      <protection/>
    </xf>
    <xf numFmtId="0" fontId="0" fillId="0" borderId="13" xfId="53" applyNumberFormat="1" applyFont="1" applyFill="1" applyBorder="1" applyAlignment="1" applyProtection="1">
      <alignment horizontal="left" vertical="top"/>
      <protection/>
    </xf>
    <xf numFmtId="0" fontId="27" fillId="0" borderId="13" xfId="53" applyNumberFormat="1" applyFont="1" applyFill="1" applyBorder="1" applyAlignment="1" applyProtection="1">
      <alignment horizontal="center" vertical="center" wrapText="1"/>
      <protection/>
    </xf>
    <xf numFmtId="0" fontId="28" fillId="0" borderId="13" xfId="53" applyNumberFormat="1" applyFont="1" applyFill="1" applyBorder="1" applyAlignment="1" applyProtection="1">
      <alignment horizontal="center" vertical="center"/>
      <protection/>
    </xf>
    <xf numFmtId="0" fontId="30" fillId="0" borderId="11" xfId="53" applyNumberFormat="1" applyFont="1" applyFill="1" applyBorder="1" applyAlignment="1" applyProtection="1">
      <alignment horizontal="left" indent="6"/>
      <protection/>
    </xf>
    <xf numFmtId="0" fontId="30" fillId="0" borderId="17" xfId="53" applyNumberFormat="1" applyFont="1" applyFill="1" applyBorder="1" applyAlignment="1" applyProtection="1">
      <alignment horizontal="left" indent="6"/>
      <protection/>
    </xf>
    <xf numFmtId="0" fontId="29" fillId="0" borderId="11" xfId="53" applyNumberFormat="1" applyFont="1" applyFill="1" applyBorder="1" applyAlignment="1" applyProtection="1">
      <alignment horizontal="center"/>
      <protection/>
    </xf>
    <xf numFmtId="0" fontId="29" fillId="0" borderId="16" xfId="53" applyNumberFormat="1" applyFont="1" applyFill="1" applyBorder="1" applyAlignment="1" applyProtection="1">
      <alignment horizontal="center"/>
      <protection/>
    </xf>
    <xf numFmtId="0" fontId="29" fillId="0" borderId="17" xfId="53" applyNumberFormat="1" applyFont="1" applyFill="1" applyBorder="1" applyAlignment="1" applyProtection="1">
      <alignment horizontal="center"/>
      <protection/>
    </xf>
    <xf numFmtId="0" fontId="30" fillId="0" borderId="13" xfId="53" applyNumberFormat="1" applyFont="1" applyFill="1" applyBorder="1" applyAlignment="1" applyProtection="1">
      <alignment horizontal="center" vertical="center"/>
      <protection/>
    </xf>
    <xf numFmtId="0" fontId="27" fillId="0" borderId="13" xfId="53" applyNumberFormat="1" applyFont="1" applyFill="1" applyBorder="1" applyAlignment="1" applyProtection="1">
      <alignment horizontal="center" vertical="center"/>
      <protection/>
    </xf>
    <xf numFmtId="0" fontId="0" fillId="0" borderId="14" xfId="53" applyNumberFormat="1" applyFont="1" applyFill="1" applyBorder="1" applyAlignment="1" applyProtection="1">
      <alignment horizontal="left" vertical="top"/>
      <protection/>
    </xf>
    <xf numFmtId="0" fontId="27" fillId="0" borderId="14" xfId="53" applyNumberFormat="1" applyFont="1" applyFill="1" applyBorder="1" applyAlignment="1" applyProtection="1">
      <alignment horizontal="center" vertical="center" wrapText="1"/>
      <protection/>
    </xf>
    <xf numFmtId="0" fontId="28" fillId="0" borderId="14" xfId="53" applyNumberFormat="1" applyFont="1" applyFill="1" applyBorder="1" applyAlignment="1" applyProtection="1">
      <alignment horizontal="center" vertical="center"/>
      <protection/>
    </xf>
    <xf numFmtId="0" fontId="27" fillId="0" borderId="10" xfId="53" applyNumberFormat="1" applyFont="1" applyFill="1" applyBorder="1" applyAlignment="1" applyProtection="1">
      <alignment horizontal="center" vertical="center"/>
      <protection/>
    </xf>
    <xf numFmtId="0" fontId="27" fillId="0" borderId="10" xfId="53" applyNumberFormat="1" applyFont="1" applyFill="1" applyBorder="1" applyAlignment="1" applyProtection="1">
      <alignment horizontal="left" vertical="center" wrapText="1"/>
      <protection/>
    </xf>
    <xf numFmtId="0" fontId="30" fillId="0" borderId="10" xfId="53" applyNumberFormat="1" applyFont="1" applyFill="1" applyBorder="1" applyAlignment="1" applyProtection="1">
      <alignment horizontal="center" vertical="center"/>
      <protection/>
    </xf>
    <xf numFmtId="0" fontId="28" fillId="0" borderId="10" xfId="53" applyNumberFormat="1" applyFont="1" applyFill="1" applyBorder="1" applyAlignment="1" applyProtection="1">
      <alignment horizontal="center" vertical="center" wrapText="1"/>
      <protection/>
    </xf>
    <xf numFmtId="0" fontId="30" fillId="0" borderId="14" xfId="53" applyNumberFormat="1" applyFont="1" applyFill="1" applyBorder="1" applyAlignment="1" applyProtection="1">
      <alignment horizontal="center" vertical="center"/>
      <protection/>
    </xf>
    <xf numFmtId="0" fontId="27" fillId="0" borderId="14" xfId="53" applyNumberFormat="1" applyFont="1" applyFill="1" applyBorder="1" applyAlignment="1" applyProtection="1">
      <alignment horizontal="center" vertical="center"/>
      <protection/>
    </xf>
    <xf numFmtId="0" fontId="33" fillId="0" borderId="10" xfId="53" applyNumberFormat="1" applyFont="1" applyFill="1" applyBorder="1" applyAlignment="1" applyProtection="1">
      <alignment horizontal="left" vertical="top"/>
      <protection/>
    </xf>
    <xf numFmtId="0" fontId="33" fillId="0" borderId="10" xfId="53" applyNumberFormat="1" applyFont="1" applyFill="1" applyBorder="1" applyAlignment="1" applyProtection="1">
      <alignment horizontal="center" vertical="top"/>
      <protection/>
    </xf>
    <xf numFmtId="0" fontId="0" fillId="0" borderId="10" xfId="53" applyNumberFormat="1" applyFont="1" applyFill="1" applyBorder="1" applyAlignment="1" applyProtection="1">
      <alignment horizontal="left" vertical="top"/>
      <protection/>
    </xf>
    <xf numFmtId="0" fontId="31" fillId="0" borderId="10" xfId="53" applyNumberFormat="1" applyFont="1" applyFill="1" applyBorder="1" applyAlignment="1" applyProtection="1">
      <alignment horizontal="center" vertical="top"/>
      <protection/>
    </xf>
    <xf numFmtId="0" fontId="30" fillId="0" borderId="10" xfId="53" applyNumberFormat="1" applyFont="1" applyFill="1" applyBorder="1" applyAlignment="1" applyProtection="1">
      <alignment horizontal="left" vertical="top"/>
      <protection/>
    </xf>
    <xf numFmtId="0" fontId="27" fillId="0" borderId="10" xfId="53" applyNumberFormat="1" applyFont="1" applyFill="1" applyBorder="1" applyAlignment="1" applyProtection="1">
      <alignment horizontal="center" vertical="top"/>
      <protection/>
    </xf>
    <xf numFmtId="0" fontId="28" fillId="0" borderId="10" xfId="53" applyNumberFormat="1" applyFont="1" applyFill="1" applyBorder="1" applyAlignment="1" applyProtection="1">
      <alignment horizontal="center" vertical="top"/>
      <protection/>
    </xf>
    <xf numFmtId="0" fontId="30" fillId="0" borderId="10" xfId="53" applyNumberFormat="1" applyFont="1" applyFill="1" applyBorder="1" applyAlignment="1" applyProtection="1">
      <alignment horizontal="center" vertical="top"/>
      <protection/>
    </xf>
    <xf numFmtId="0" fontId="30" fillId="0" borderId="10" xfId="53" applyNumberFormat="1" applyFont="1" applyFill="1" applyBorder="1" applyAlignment="1" applyProtection="1">
      <alignment horizontal="left" vertical="center" wrapText="1"/>
      <protection/>
    </xf>
    <xf numFmtId="0" fontId="33" fillId="0" borderId="10" xfId="53" applyNumberFormat="1" applyFont="1" applyFill="1" applyBorder="1" applyAlignment="1" applyProtection="1">
      <alignment horizontal="center" vertical="center"/>
      <protection/>
    </xf>
    <xf numFmtId="0" fontId="28" fillId="0" borderId="10" xfId="53" applyNumberFormat="1" applyFont="1" applyFill="1" applyBorder="1" applyAlignment="1" applyProtection="1">
      <alignment horizontal="center" vertical="center"/>
      <protection/>
    </xf>
    <xf numFmtId="0" fontId="30" fillId="0" borderId="10" xfId="53" applyNumberFormat="1" applyFont="1" applyFill="1" applyBorder="1" applyAlignment="1" applyProtection="1">
      <alignment horizontal="left" vertical="center"/>
      <protection/>
    </xf>
    <xf numFmtId="0" fontId="30" fillId="0" borderId="10" xfId="53" applyNumberFormat="1" applyFont="1" applyFill="1" applyBorder="1" applyAlignment="1" applyProtection="1">
      <alignment horizontal="left" vertical="top" wrapText="1"/>
      <protection/>
    </xf>
    <xf numFmtId="0" fontId="31" fillId="0" borderId="10" xfId="53" applyNumberFormat="1" applyFont="1" applyFill="1" applyBorder="1" applyAlignment="1" applyProtection="1">
      <alignment horizontal="left" vertical="top"/>
      <protection/>
    </xf>
    <xf numFmtId="0" fontId="34" fillId="0" borderId="0" xfId="53" applyNumberFormat="1" applyFont="1" applyFill="1" applyBorder="1" applyAlignment="1" applyProtection="1">
      <alignment vertical="top"/>
      <protection/>
    </xf>
    <xf numFmtId="0" fontId="35" fillId="0" borderId="0" xfId="53" applyNumberFormat="1" applyFont="1" applyFill="1" applyBorder="1" applyAlignment="1" applyProtection="1">
      <alignment horizontal="center" vertical="top"/>
      <protection/>
    </xf>
    <xf numFmtId="0" fontId="29" fillId="0" borderId="11" xfId="53" applyNumberFormat="1" applyFont="1" applyFill="1" applyBorder="1" applyAlignment="1" applyProtection="1">
      <alignment horizontal="left" vertical="top" indent="7"/>
      <protection/>
    </xf>
    <xf numFmtId="0" fontId="29" fillId="0" borderId="16" xfId="53" applyNumberFormat="1" applyFont="1" applyFill="1" applyBorder="1" applyAlignment="1" applyProtection="1">
      <alignment horizontal="left" vertical="top" indent="7"/>
      <protection/>
    </xf>
    <xf numFmtId="0" fontId="29" fillId="0" borderId="17" xfId="53" applyNumberFormat="1" applyFont="1" applyFill="1" applyBorder="1" applyAlignment="1" applyProtection="1">
      <alignment horizontal="left" vertical="top" indent="7"/>
      <protection/>
    </xf>
    <xf numFmtId="0" fontId="30" fillId="0" borderId="10" xfId="53" applyNumberFormat="1" applyFont="1" applyFill="1" applyBorder="1" applyAlignment="1" applyProtection="1">
      <alignment horizontal="left" vertical="top" indent="1"/>
      <protection/>
    </xf>
    <xf numFmtId="0" fontId="29" fillId="0" borderId="13" xfId="53" applyNumberFormat="1" applyFont="1" applyFill="1" applyBorder="1" applyAlignment="1" applyProtection="1">
      <alignment horizontal="center" vertical="center"/>
      <protection/>
    </xf>
    <xf numFmtId="0" fontId="29" fillId="0" borderId="11" xfId="53" applyNumberFormat="1" applyFont="1" applyFill="1" applyBorder="1" applyAlignment="1" applyProtection="1">
      <alignment horizontal="left" vertical="top" indent="6"/>
      <protection/>
    </xf>
    <xf numFmtId="0" fontId="29" fillId="0" borderId="16" xfId="53" applyNumberFormat="1" applyFont="1" applyFill="1" applyBorder="1" applyAlignment="1" applyProtection="1">
      <alignment horizontal="left" vertical="top" indent="6"/>
      <protection/>
    </xf>
    <xf numFmtId="0" fontId="29" fillId="0" borderId="17" xfId="53" applyNumberFormat="1" applyFont="1" applyFill="1" applyBorder="1" applyAlignment="1" applyProtection="1">
      <alignment horizontal="left" vertical="top" indent="6"/>
      <protection/>
    </xf>
    <xf numFmtId="0" fontId="29" fillId="0" borderId="14" xfId="53" applyNumberFormat="1" applyFont="1" applyFill="1" applyBorder="1" applyAlignment="1" applyProtection="1">
      <alignment horizontal="center" vertical="center"/>
      <protection/>
    </xf>
    <xf numFmtId="0" fontId="27" fillId="0" borderId="10" xfId="53" applyNumberFormat="1" applyFont="1" applyFill="1" applyBorder="1" applyAlignment="1" applyProtection="1">
      <alignment horizontal="center" vertical="center" wrapText="1"/>
      <protection/>
    </xf>
    <xf numFmtId="0" fontId="30" fillId="0" borderId="17" xfId="53" applyNumberFormat="1" applyFont="1" applyFill="1" applyBorder="1" applyAlignment="1" applyProtection="1">
      <alignment horizontal="left" vertical="top"/>
      <protection/>
    </xf>
    <xf numFmtId="0" fontId="36" fillId="0" borderId="0" xfId="53" applyNumberFormat="1" applyFont="1" applyFill="1" applyBorder="1" applyAlignment="1" applyProtection="1">
      <alignment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M33" sqref="M33"/>
    </sheetView>
  </sheetViews>
  <sheetFormatPr defaultColWidth="9.140625" defaultRowHeight="12.75"/>
  <cols>
    <col min="1" max="1" width="39.57421875" style="51" customWidth="1"/>
    <col min="2" max="2" width="7.140625" style="51" customWidth="1"/>
    <col min="3" max="3" width="6.8515625" style="51" customWidth="1"/>
    <col min="4" max="4" width="7.421875" style="51" customWidth="1"/>
    <col min="5" max="5" width="5.8515625" style="51" customWidth="1"/>
    <col min="6" max="6" width="4.8515625" style="51" customWidth="1"/>
    <col min="7" max="8" width="5.421875" style="51" customWidth="1"/>
    <col min="9" max="9" width="8.140625" style="51" customWidth="1"/>
    <col min="10" max="11" width="5.421875" style="51" customWidth="1"/>
    <col min="12" max="12" width="5.57421875" style="51" customWidth="1"/>
    <col min="13" max="16384" width="9.140625" style="51" customWidth="1"/>
  </cols>
  <sheetData>
    <row r="1" spans="1:12" ht="15" customHeight="1">
      <c r="A1" s="49" t="s">
        <v>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ht="12.75">
      <c r="A3" s="53" t="s">
        <v>52</v>
      </c>
    </row>
    <row r="4" spans="1:12" ht="12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2.75">
      <c r="A5" s="49" t="s">
        <v>53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7" spans="1:12" ht="24.75">
      <c r="A7" s="54"/>
      <c r="B7" s="55" t="s">
        <v>0</v>
      </c>
      <c r="C7" s="55" t="s">
        <v>54</v>
      </c>
      <c r="D7" s="56" t="s">
        <v>55</v>
      </c>
      <c r="E7" s="57" t="s">
        <v>56</v>
      </c>
      <c r="F7" s="58"/>
      <c r="G7" s="58"/>
      <c r="H7" s="58"/>
      <c r="I7" s="59"/>
      <c r="J7" s="55" t="s">
        <v>57</v>
      </c>
      <c r="K7" s="60" t="s">
        <v>58</v>
      </c>
      <c r="L7" s="61" t="s">
        <v>26</v>
      </c>
    </row>
    <row r="8" spans="1:12" ht="16.5">
      <c r="A8" s="62"/>
      <c r="B8" s="63"/>
      <c r="C8" s="63"/>
      <c r="D8" s="64"/>
      <c r="E8" s="65" t="s">
        <v>1</v>
      </c>
      <c r="F8" s="65" t="s">
        <v>2</v>
      </c>
      <c r="G8" s="66" t="s">
        <v>59</v>
      </c>
      <c r="H8" s="67" t="s">
        <v>58</v>
      </c>
      <c r="I8" s="68" t="s">
        <v>60</v>
      </c>
      <c r="J8" s="63"/>
      <c r="K8" s="69"/>
      <c r="L8" s="70"/>
    </row>
    <row r="9" spans="1:12" ht="12.75">
      <c r="A9" s="71" t="s">
        <v>61</v>
      </c>
      <c r="B9" s="72" t="s">
        <v>62</v>
      </c>
      <c r="C9" s="73"/>
      <c r="D9" s="72" t="s">
        <v>63</v>
      </c>
      <c r="E9" s="72" t="s">
        <v>64</v>
      </c>
      <c r="F9" s="72" t="s">
        <v>65</v>
      </c>
      <c r="G9" s="72" t="s">
        <v>66</v>
      </c>
      <c r="H9" s="72" t="s">
        <v>67</v>
      </c>
      <c r="I9" s="72" t="s">
        <v>68</v>
      </c>
      <c r="J9" s="72" t="s">
        <v>69</v>
      </c>
      <c r="K9" s="72" t="s">
        <v>70</v>
      </c>
      <c r="L9" s="72" t="s">
        <v>71</v>
      </c>
    </row>
    <row r="10" spans="1:12" ht="12.75">
      <c r="A10" s="74" t="s">
        <v>7</v>
      </c>
      <c r="B10" s="75" t="s">
        <v>72</v>
      </c>
      <c r="C10" s="76" t="s">
        <v>73</v>
      </c>
      <c r="D10" s="77" t="s">
        <v>74</v>
      </c>
      <c r="E10" s="75" t="s">
        <v>75</v>
      </c>
      <c r="F10" s="75" t="s">
        <v>76</v>
      </c>
      <c r="G10" s="75" t="s">
        <v>77</v>
      </c>
      <c r="H10" s="75" t="s">
        <v>78</v>
      </c>
      <c r="I10" s="77" t="s">
        <v>79</v>
      </c>
      <c r="J10" s="75" t="s">
        <v>80</v>
      </c>
      <c r="K10" s="75" t="s">
        <v>81</v>
      </c>
      <c r="L10" s="75" t="s">
        <v>82</v>
      </c>
    </row>
    <row r="11" spans="1:12" ht="19.5">
      <c r="A11" s="78" t="s">
        <v>8</v>
      </c>
      <c r="B11" s="75" t="s">
        <v>83</v>
      </c>
      <c r="C11" s="76" t="s">
        <v>84</v>
      </c>
      <c r="D11" s="77" t="s">
        <v>85</v>
      </c>
      <c r="E11" s="75" t="s">
        <v>86</v>
      </c>
      <c r="F11" s="75" t="s">
        <v>87</v>
      </c>
      <c r="G11" s="75" t="s">
        <v>88</v>
      </c>
      <c r="H11" s="75" t="s">
        <v>89</v>
      </c>
      <c r="I11" s="77" t="s">
        <v>90</v>
      </c>
      <c r="J11" s="75" t="s">
        <v>91</v>
      </c>
      <c r="K11" s="75" t="s">
        <v>92</v>
      </c>
      <c r="L11" s="75" t="s">
        <v>93</v>
      </c>
    </row>
    <row r="12" spans="1:12" ht="12.75">
      <c r="A12" s="74" t="s">
        <v>9</v>
      </c>
      <c r="B12" s="75" t="s">
        <v>94</v>
      </c>
      <c r="C12" s="76" t="s">
        <v>95</v>
      </c>
      <c r="D12" s="77" t="s">
        <v>96</v>
      </c>
      <c r="E12" s="73"/>
      <c r="F12" s="75" t="s">
        <v>97</v>
      </c>
      <c r="G12" s="73"/>
      <c r="H12" s="75" t="s">
        <v>98</v>
      </c>
      <c r="I12" s="73"/>
      <c r="J12" s="73"/>
      <c r="K12" s="75" t="s">
        <v>97</v>
      </c>
      <c r="L12" s="73"/>
    </row>
    <row r="13" spans="1:12" ht="12.75">
      <c r="A13" s="74" t="s">
        <v>99</v>
      </c>
      <c r="B13" s="75" t="s">
        <v>100</v>
      </c>
      <c r="C13" s="76" t="s">
        <v>101</v>
      </c>
      <c r="D13" s="77" t="s">
        <v>102</v>
      </c>
      <c r="E13" s="75" t="s">
        <v>103</v>
      </c>
      <c r="F13" s="75" t="s">
        <v>96</v>
      </c>
      <c r="G13" s="75" t="s">
        <v>104</v>
      </c>
      <c r="H13" s="75" t="s">
        <v>105</v>
      </c>
      <c r="I13" s="77" t="s">
        <v>106</v>
      </c>
      <c r="J13" s="75" t="s">
        <v>107</v>
      </c>
      <c r="K13" s="75" t="s">
        <v>108</v>
      </c>
      <c r="L13" s="75" t="s">
        <v>109</v>
      </c>
    </row>
    <row r="14" spans="1:12" ht="12.75">
      <c r="A14" s="71" t="s">
        <v>10</v>
      </c>
      <c r="B14" s="72" t="s">
        <v>110</v>
      </c>
      <c r="C14" s="73"/>
      <c r="D14" s="72" t="s">
        <v>111</v>
      </c>
      <c r="E14" s="72" t="s">
        <v>112</v>
      </c>
      <c r="F14" s="75" t="s">
        <v>113</v>
      </c>
      <c r="G14" s="72" t="s">
        <v>114</v>
      </c>
      <c r="H14" s="72" t="s">
        <v>115</v>
      </c>
      <c r="I14" s="72" t="s">
        <v>116</v>
      </c>
      <c r="J14" s="72" t="s">
        <v>117</v>
      </c>
      <c r="K14" s="72" t="s">
        <v>118</v>
      </c>
      <c r="L14" s="72" t="s">
        <v>119</v>
      </c>
    </row>
    <row r="15" spans="1:12" ht="48.75">
      <c r="A15" s="78" t="s">
        <v>120</v>
      </c>
      <c r="B15" s="67" t="s">
        <v>121</v>
      </c>
      <c r="C15" s="65" t="s">
        <v>122</v>
      </c>
      <c r="D15" s="79" t="s">
        <v>123</v>
      </c>
      <c r="E15" s="67" t="s">
        <v>124</v>
      </c>
      <c r="F15" s="67" t="s">
        <v>125</v>
      </c>
      <c r="G15" s="67" t="s">
        <v>126</v>
      </c>
      <c r="H15" s="67" t="s">
        <v>127</v>
      </c>
      <c r="I15" s="79" t="s">
        <v>128</v>
      </c>
      <c r="J15" s="67" t="s">
        <v>129</v>
      </c>
      <c r="K15" s="67" t="s">
        <v>130</v>
      </c>
      <c r="L15" s="67" t="s">
        <v>131</v>
      </c>
    </row>
    <row r="16" spans="1:12" ht="29.25">
      <c r="A16" s="78" t="s">
        <v>132</v>
      </c>
      <c r="B16" s="75" t="s">
        <v>75</v>
      </c>
      <c r="C16" s="76" t="s">
        <v>101</v>
      </c>
      <c r="D16" s="77" t="s">
        <v>133</v>
      </c>
      <c r="E16" s="75" t="s">
        <v>134</v>
      </c>
      <c r="F16" s="75" t="s">
        <v>135</v>
      </c>
      <c r="G16" s="75" t="s">
        <v>136</v>
      </c>
      <c r="H16" s="75" t="s">
        <v>137</v>
      </c>
      <c r="I16" s="77" t="s">
        <v>138</v>
      </c>
      <c r="J16" s="75" t="s">
        <v>139</v>
      </c>
      <c r="K16" s="75" t="s">
        <v>140</v>
      </c>
      <c r="L16" s="75" t="s">
        <v>141</v>
      </c>
    </row>
    <row r="17" spans="1:12" ht="29.25">
      <c r="A17" s="78" t="s">
        <v>142</v>
      </c>
      <c r="B17" s="75" t="s">
        <v>143</v>
      </c>
      <c r="C17" s="76" t="s">
        <v>101</v>
      </c>
      <c r="D17" s="77" t="s">
        <v>101</v>
      </c>
      <c r="E17" s="73"/>
      <c r="F17" s="73"/>
      <c r="G17" s="73"/>
      <c r="H17" s="75" t="s">
        <v>144</v>
      </c>
      <c r="I17" s="73"/>
      <c r="J17" s="75" t="s">
        <v>145</v>
      </c>
      <c r="K17" s="75" t="s">
        <v>146</v>
      </c>
      <c r="L17" s="75" t="s">
        <v>144</v>
      </c>
    </row>
    <row r="18" spans="1:12" ht="12.75">
      <c r="A18" s="78" t="s">
        <v>14</v>
      </c>
      <c r="B18" s="75" t="s">
        <v>147</v>
      </c>
      <c r="C18" s="76" t="s">
        <v>73</v>
      </c>
      <c r="D18" s="77" t="s">
        <v>148</v>
      </c>
      <c r="E18" s="75" t="s">
        <v>149</v>
      </c>
      <c r="F18" s="75" t="s">
        <v>150</v>
      </c>
      <c r="G18" s="75" t="s">
        <v>151</v>
      </c>
      <c r="H18" s="75" t="s">
        <v>152</v>
      </c>
      <c r="I18" s="77" t="s">
        <v>153</v>
      </c>
      <c r="J18" s="75" t="s">
        <v>154</v>
      </c>
      <c r="K18" s="75" t="s">
        <v>155</v>
      </c>
      <c r="L18" s="75" t="s">
        <v>156</v>
      </c>
    </row>
    <row r="19" spans="1:12" ht="19.5">
      <c r="A19" s="78" t="s">
        <v>157</v>
      </c>
      <c r="B19" s="75" t="s">
        <v>158</v>
      </c>
      <c r="C19" s="76" t="s">
        <v>101</v>
      </c>
      <c r="D19" s="73"/>
      <c r="E19" s="73"/>
      <c r="F19" s="75" t="s">
        <v>159</v>
      </c>
      <c r="G19" s="73"/>
      <c r="H19" s="75" t="s">
        <v>160</v>
      </c>
      <c r="I19" s="73"/>
      <c r="J19" s="75" t="s">
        <v>145</v>
      </c>
      <c r="K19" s="75" t="s">
        <v>161</v>
      </c>
      <c r="L19" s="75" t="s">
        <v>162</v>
      </c>
    </row>
    <row r="20" spans="1:12" ht="29.25">
      <c r="A20" s="78" t="s">
        <v>16</v>
      </c>
      <c r="B20" s="67" t="s">
        <v>163</v>
      </c>
      <c r="C20" s="65" t="s">
        <v>122</v>
      </c>
      <c r="D20" s="79" t="s">
        <v>164</v>
      </c>
      <c r="E20" s="67" t="s">
        <v>159</v>
      </c>
      <c r="F20" s="67" t="s">
        <v>165</v>
      </c>
      <c r="G20" s="67" t="s">
        <v>166</v>
      </c>
      <c r="H20" s="67" t="s">
        <v>167</v>
      </c>
      <c r="I20" s="79" t="s">
        <v>166</v>
      </c>
      <c r="J20" s="67" t="s">
        <v>145</v>
      </c>
      <c r="K20" s="67" t="s">
        <v>168</v>
      </c>
      <c r="L20" s="67" t="s">
        <v>169</v>
      </c>
    </row>
    <row r="21" spans="1:12" ht="19.5">
      <c r="A21" s="78" t="s">
        <v>170</v>
      </c>
      <c r="B21" s="75" t="s">
        <v>171</v>
      </c>
      <c r="C21" s="76" t="s">
        <v>101</v>
      </c>
      <c r="D21" s="77" t="s">
        <v>172</v>
      </c>
      <c r="E21" s="75" t="s">
        <v>173</v>
      </c>
      <c r="F21" s="75" t="s">
        <v>174</v>
      </c>
      <c r="G21" s="75" t="s">
        <v>175</v>
      </c>
      <c r="H21" s="75" t="s">
        <v>176</v>
      </c>
      <c r="I21" s="77" t="s">
        <v>177</v>
      </c>
      <c r="J21" s="75" t="s">
        <v>178</v>
      </c>
      <c r="K21" s="75" t="s">
        <v>145</v>
      </c>
      <c r="L21" s="75" t="s">
        <v>179</v>
      </c>
    </row>
    <row r="22" spans="1:12" ht="12.75">
      <c r="A22" s="74" t="s">
        <v>18</v>
      </c>
      <c r="B22" s="73"/>
      <c r="C22" s="76" t="s">
        <v>101</v>
      </c>
      <c r="D22" s="77" t="s">
        <v>180</v>
      </c>
      <c r="E22" s="73"/>
      <c r="F22" s="75" t="s">
        <v>181</v>
      </c>
      <c r="G22" s="73"/>
      <c r="H22" s="75" t="s">
        <v>182</v>
      </c>
      <c r="I22" s="73"/>
      <c r="J22" s="73"/>
      <c r="K22" s="73"/>
      <c r="L22" s="73"/>
    </row>
    <row r="23" spans="1:12" ht="12.75">
      <c r="A23" s="71" t="s">
        <v>183</v>
      </c>
      <c r="B23" s="72" t="s">
        <v>184</v>
      </c>
      <c r="C23" s="73"/>
      <c r="D23" s="72" t="s">
        <v>185</v>
      </c>
      <c r="E23" s="72" t="s">
        <v>186</v>
      </c>
      <c r="F23" s="72" t="s">
        <v>187</v>
      </c>
      <c r="G23" s="75" t="s">
        <v>188</v>
      </c>
      <c r="H23" s="75" t="s">
        <v>189</v>
      </c>
      <c r="I23" s="72" t="s">
        <v>190</v>
      </c>
      <c r="J23" s="72" t="s">
        <v>191</v>
      </c>
      <c r="K23" s="72" t="s">
        <v>192</v>
      </c>
      <c r="L23" s="75" t="s">
        <v>193</v>
      </c>
    </row>
    <row r="24" spans="1:12" ht="12.75">
      <c r="A24" s="74" t="s">
        <v>194</v>
      </c>
      <c r="B24" s="73"/>
      <c r="C24" s="73"/>
      <c r="D24" s="73"/>
      <c r="E24" s="73"/>
      <c r="F24" s="75" t="s">
        <v>195</v>
      </c>
      <c r="G24" s="73"/>
      <c r="H24" s="73"/>
      <c r="I24" s="73"/>
      <c r="J24" s="73"/>
      <c r="K24" s="74" t="s">
        <v>195</v>
      </c>
      <c r="L24" s="74" t="s">
        <v>196</v>
      </c>
    </row>
    <row r="25" spans="1:12" ht="12.75">
      <c r="A25" s="80" t="s">
        <v>19</v>
      </c>
      <c r="B25" s="75" t="s">
        <v>184</v>
      </c>
      <c r="C25" s="73"/>
      <c r="D25" s="72" t="s">
        <v>185</v>
      </c>
      <c r="E25" s="75" t="s">
        <v>186</v>
      </c>
      <c r="F25" s="75" t="s">
        <v>197</v>
      </c>
      <c r="G25" s="75" t="s">
        <v>198</v>
      </c>
      <c r="H25" s="75" t="s">
        <v>199</v>
      </c>
      <c r="I25" s="72" t="s">
        <v>200</v>
      </c>
      <c r="J25" s="75" t="s">
        <v>191</v>
      </c>
      <c r="K25" s="75" t="s">
        <v>201</v>
      </c>
      <c r="L25" s="75" t="s">
        <v>202</v>
      </c>
    </row>
  </sheetData>
  <sheetProtection/>
  <mergeCells count="1">
    <mergeCell ref="E7:I7"/>
  </mergeCells>
  <printOptions/>
  <pageMargins left="0.1968503937007874" right="0.11811023622047245" top="0.81" bottom="0.984251968503937" header="0.5118110236220472" footer="0.5118110236220472"/>
  <pageSetup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23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48.28125" style="0" customWidth="1"/>
    <col min="2" max="2" width="8.7109375" style="0" customWidth="1"/>
    <col min="3" max="3" width="5.7109375" style="1" customWidth="1"/>
    <col min="4" max="4" width="8.7109375" style="2" customWidth="1"/>
    <col min="5" max="5" width="7.28125" style="0" customWidth="1"/>
    <col min="6" max="6" width="5.8515625" style="0" customWidth="1"/>
    <col min="7" max="7" width="6.7109375" style="0" customWidth="1"/>
    <col min="8" max="8" width="7.8515625" style="0" customWidth="1"/>
    <col min="9" max="9" width="8.8515625" style="2" customWidth="1"/>
    <col min="10" max="10" width="8.00390625" style="0" customWidth="1"/>
    <col min="11" max="13" width="6.7109375" style="0" customWidth="1"/>
    <col min="14" max="14" width="6.00390625" style="0" customWidth="1"/>
    <col min="15" max="15" width="9.7109375" style="0" customWidth="1"/>
    <col min="16" max="18" width="6.7109375" style="0" customWidth="1"/>
    <col min="19" max="19" width="7.140625" style="0" customWidth="1"/>
    <col min="20" max="20" width="10.00390625" style="0" customWidth="1"/>
  </cols>
  <sheetData>
    <row r="1" ht="10.5" customHeight="1"/>
    <row r="2" spans="1:16" ht="15">
      <c r="A2" s="41" t="s">
        <v>24</v>
      </c>
      <c r="B2" s="41"/>
      <c r="C2" s="41"/>
      <c r="D2" s="41"/>
      <c r="E2" s="41"/>
      <c r="F2" s="41"/>
      <c r="G2" s="41"/>
      <c r="H2" s="41"/>
      <c r="I2" s="41"/>
      <c r="J2" s="3"/>
      <c r="K2" s="3"/>
      <c r="L2" s="3"/>
      <c r="M2" s="3"/>
      <c r="N2" s="4"/>
      <c r="O2" s="4"/>
      <c r="P2" s="3"/>
    </row>
    <row r="3" spans="1:12" ht="17.25" customHeight="1">
      <c r="A3" s="35" t="s">
        <v>25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1:20" s="5" customFormat="1" ht="12.75" customHeight="1">
      <c r="A4" s="37"/>
      <c r="B4" s="46" t="s">
        <v>0</v>
      </c>
      <c r="C4" s="39" t="s">
        <v>27</v>
      </c>
      <c r="D4" s="44" t="s">
        <v>46</v>
      </c>
      <c r="E4" s="42" t="s">
        <v>44</v>
      </c>
      <c r="F4" s="42"/>
      <c r="G4" s="42"/>
      <c r="H4" s="42"/>
      <c r="I4" s="42"/>
      <c r="J4" s="46" t="s">
        <v>45</v>
      </c>
      <c r="K4" s="46" t="s">
        <v>4</v>
      </c>
      <c r="L4" s="46" t="s">
        <v>26</v>
      </c>
      <c r="M4" s="32"/>
      <c r="N4" s="32"/>
      <c r="O4" s="32"/>
      <c r="P4" s="43"/>
      <c r="Q4" s="43"/>
      <c r="R4" s="43"/>
      <c r="S4" s="43"/>
      <c r="T4" s="43"/>
    </row>
    <row r="5" spans="1:20" s="5" customFormat="1" ht="31.5" customHeight="1">
      <c r="A5" s="38"/>
      <c r="B5" s="48"/>
      <c r="C5" s="40"/>
      <c r="D5" s="45"/>
      <c r="E5" s="6" t="s">
        <v>1</v>
      </c>
      <c r="F5" s="6" t="s">
        <v>2</v>
      </c>
      <c r="G5" s="6" t="s">
        <v>3</v>
      </c>
      <c r="H5" s="7" t="s">
        <v>4</v>
      </c>
      <c r="I5" s="8" t="s">
        <v>5</v>
      </c>
      <c r="J5" s="47"/>
      <c r="K5" s="48"/>
      <c r="L5" s="48"/>
      <c r="M5" s="26"/>
      <c r="N5" s="27"/>
      <c r="O5" s="28"/>
      <c r="P5" s="26"/>
      <c r="Q5" s="26"/>
      <c r="R5" s="26"/>
      <c r="S5" s="27"/>
      <c r="T5" s="28"/>
    </row>
    <row r="6" spans="1:20" s="16" customFormat="1" ht="12.75">
      <c r="A6" s="9" t="s">
        <v>6</v>
      </c>
      <c r="B6" s="10">
        <f>B7+B8+B9+B10</f>
        <v>35050</v>
      </c>
      <c r="C6" s="11"/>
      <c r="D6" s="12">
        <f>D7+D8+D9+D10</f>
        <v>10869</v>
      </c>
      <c r="E6" s="12">
        <f>E7+E8+E9+E10</f>
        <v>3889</v>
      </c>
      <c r="F6" s="12">
        <f>F7+F8+F9+F10+F11</f>
        <v>3388</v>
      </c>
      <c r="G6" s="14">
        <f>F6/E6*100</f>
        <v>87.1175109282592</v>
      </c>
      <c r="H6" s="14">
        <f>F6-E6</f>
        <v>-501</v>
      </c>
      <c r="I6" s="15">
        <f>F6/D6*100</f>
        <v>31.17122090348698</v>
      </c>
      <c r="J6" s="13">
        <f>J7+J8+J9+J10</f>
        <v>2858</v>
      </c>
      <c r="K6" s="13">
        <f>F6-J6</f>
        <v>530</v>
      </c>
      <c r="L6" s="14">
        <f>F6/J6*100</f>
        <v>118.5444366689993</v>
      </c>
      <c r="M6" s="29"/>
      <c r="N6" s="29"/>
      <c r="O6" s="29"/>
      <c r="P6" s="29"/>
      <c r="Q6" s="29"/>
      <c r="R6" s="29"/>
      <c r="S6" s="29"/>
      <c r="T6" s="29"/>
    </row>
    <row r="7" spans="1:20" ht="12.75">
      <c r="A7" s="17" t="s">
        <v>7</v>
      </c>
      <c r="B7" s="10">
        <v>32707</v>
      </c>
      <c r="C7" s="18">
        <v>40</v>
      </c>
      <c r="D7" s="19">
        <v>10381</v>
      </c>
      <c r="E7" s="20">
        <v>3466</v>
      </c>
      <c r="F7" s="20">
        <v>2847</v>
      </c>
      <c r="G7" s="21">
        <f>F7/E7*100</f>
        <v>82.14079630698211</v>
      </c>
      <c r="H7" s="21">
        <f>F7-E7</f>
        <v>-619</v>
      </c>
      <c r="I7" s="33">
        <f>F7/D7*100</f>
        <v>27.42510355457085</v>
      </c>
      <c r="J7" s="20">
        <v>2556</v>
      </c>
      <c r="K7" s="34">
        <f aca="true" t="shared" si="0" ref="K7:K23">F7-J7</f>
        <v>291</v>
      </c>
      <c r="L7" s="21">
        <f>F7/J7*100</f>
        <v>111.3849765258216</v>
      </c>
      <c r="M7" s="30"/>
      <c r="N7" s="30"/>
      <c r="O7" s="30"/>
      <c r="P7" s="30"/>
      <c r="Q7" s="30"/>
      <c r="R7" s="30"/>
      <c r="S7" s="30"/>
      <c r="T7" s="30"/>
    </row>
    <row r="8" spans="1:20" ht="27" customHeight="1">
      <c r="A8" s="17" t="s">
        <v>8</v>
      </c>
      <c r="B8" s="10">
        <v>1667</v>
      </c>
      <c r="C8" s="18">
        <v>90</v>
      </c>
      <c r="D8" s="19">
        <v>419</v>
      </c>
      <c r="E8" s="20">
        <v>400</v>
      </c>
      <c r="F8" s="20">
        <v>466</v>
      </c>
      <c r="G8" s="21">
        <f>F8/E8*100</f>
        <v>116.5</v>
      </c>
      <c r="H8" s="21">
        <f>F8-E8</f>
        <v>66</v>
      </c>
      <c r="I8" s="33">
        <f>F8/D8*100</f>
        <v>111.21718377088305</v>
      </c>
      <c r="J8" s="20">
        <v>280</v>
      </c>
      <c r="K8" s="34">
        <f t="shared" si="0"/>
        <v>186</v>
      </c>
      <c r="L8" s="21" t="s">
        <v>41</v>
      </c>
      <c r="M8" s="30"/>
      <c r="N8" s="30"/>
      <c r="O8" s="30"/>
      <c r="P8" s="30"/>
      <c r="Q8" s="30"/>
      <c r="R8" s="30"/>
      <c r="S8" s="30"/>
      <c r="T8" s="30"/>
    </row>
    <row r="9" spans="1:20" ht="12.75">
      <c r="A9" s="17" t="s">
        <v>9</v>
      </c>
      <c r="B9" s="10">
        <v>28</v>
      </c>
      <c r="C9" s="18">
        <v>60</v>
      </c>
      <c r="D9" s="19"/>
      <c r="E9" s="20"/>
      <c r="F9" s="20"/>
      <c r="G9" s="21"/>
      <c r="H9" s="21">
        <f>F9-E9</f>
        <v>0</v>
      </c>
      <c r="I9" s="15"/>
      <c r="J9" s="20"/>
      <c r="K9" s="34">
        <f t="shared" si="0"/>
        <v>0</v>
      </c>
      <c r="L9" s="21"/>
      <c r="M9" s="30"/>
      <c r="N9" s="30"/>
      <c r="O9" s="30"/>
      <c r="P9" s="30"/>
      <c r="Q9" s="30"/>
      <c r="R9" s="30"/>
      <c r="S9" s="30"/>
      <c r="T9" s="30"/>
    </row>
    <row r="10" spans="1:20" ht="12.75">
      <c r="A10" s="17" t="s">
        <v>20</v>
      </c>
      <c r="B10" s="10">
        <v>648</v>
      </c>
      <c r="C10" s="18">
        <v>100</v>
      </c>
      <c r="D10" s="19">
        <v>69</v>
      </c>
      <c r="E10" s="20">
        <v>23</v>
      </c>
      <c r="F10" s="20">
        <v>76</v>
      </c>
      <c r="G10" s="21">
        <f>F10/E10*100</f>
        <v>330.4347826086956</v>
      </c>
      <c r="H10" s="21">
        <f>F10-E10</f>
        <v>53</v>
      </c>
      <c r="I10" s="33">
        <f>F10/D10*100</f>
        <v>110.14492753623189</v>
      </c>
      <c r="J10" s="20">
        <v>22</v>
      </c>
      <c r="K10" s="34">
        <f t="shared" si="0"/>
        <v>54</v>
      </c>
      <c r="L10" s="21">
        <f>F10/J10*100</f>
        <v>345.45454545454544</v>
      </c>
      <c r="M10" s="30"/>
      <c r="N10" s="30"/>
      <c r="O10" s="30"/>
      <c r="P10" s="30"/>
      <c r="Q10" s="30"/>
      <c r="R10" s="30"/>
      <c r="S10" s="30"/>
      <c r="T10" s="30"/>
    </row>
    <row r="11" spans="1:20" ht="12.75">
      <c r="A11" s="17" t="s">
        <v>22</v>
      </c>
      <c r="B11" s="10"/>
      <c r="C11" s="18"/>
      <c r="D11" s="19"/>
      <c r="E11" s="20"/>
      <c r="F11" s="20">
        <v>-1</v>
      </c>
      <c r="G11" s="21"/>
      <c r="H11" s="21"/>
      <c r="I11" s="33"/>
      <c r="J11" s="20"/>
      <c r="K11" s="34">
        <f t="shared" si="0"/>
        <v>-1</v>
      </c>
      <c r="L11" s="21"/>
      <c r="M11" s="30"/>
      <c r="N11" s="30"/>
      <c r="O11" s="30"/>
      <c r="P11" s="30"/>
      <c r="Q11" s="30"/>
      <c r="R11" s="30"/>
      <c r="S11" s="30"/>
      <c r="T11" s="30"/>
    </row>
    <row r="12" spans="1:20" s="16" customFormat="1" ht="14.25" customHeight="1">
      <c r="A12" s="9" t="s">
        <v>10</v>
      </c>
      <c r="B12" s="10">
        <f>B14+B15+B16+B18+B19+B20+B21+B22+B17</f>
        <v>14316</v>
      </c>
      <c r="C12" s="11"/>
      <c r="D12" s="12">
        <f>D14+D15+D16+D18+D19+D20+D21+D22+D17</f>
        <v>3364</v>
      </c>
      <c r="E12" s="13">
        <f>E14+E15+E16+E18+E19+E20+E21+E22+E17</f>
        <v>2093</v>
      </c>
      <c r="F12" s="13">
        <f>F14+F15+F16+F18+F19+F20+F21+F22+F13+F17</f>
        <v>2089</v>
      </c>
      <c r="G12" s="14">
        <f>F12/E12*100</f>
        <v>99.8088867654085</v>
      </c>
      <c r="H12" s="14">
        <f>F12-E12</f>
        <v>-4</v>
      </c>
      <c r="I12" s="15">
        <f>F12/D12*100</f>
        <v>62.0986920332937</v>
      </c>
      <c r="J12" s="13">
        <f>J14+J15+J16+J17+J18+J19+J20+J21+J22</f>
        <v>1724</v>
      </c>
      <c r="K12" s="13">
        <f t="shared" si="0"/>
        <v>365</v>
      </c>
      <c r="L12" s="14">
        <f>F12/J12*100</f>
        <v>121.17169373549883</v>
      </c>
      <c r="M12" s="29"/>
      <c r="N12" s="29"/>
      <c r="O12" s="29"/>
      <c r="P12" s="29"/>
      <c r="Q12" s="29"/>
      <c r="R12" s="29"/>
      <c r="S12" s="29"/>
      <c r="T12" s="29"/>
    </row>
    <row r="13" spans="1:20" s="16" customFormat="1" ht="14.25" customHeight="1">
      <c r="A13" s="17" t="s">
        <v>33</v>
      </c>
      <c r="B13" s="10"/>
      <c r="C13" s="11"/>
      <c r="D13" s="12"/>
      <c r="E13" s="13"/>
      <c r="F13" s="34"/>
      <c r="G13" s="14"/>
      <c r="H13" s="14"/>
      <c r="I13" s="15"/>
      <c r="J13" s="13"/>
      <c r="K13" s="34">
        <f t="shared" si="0"/>
        <v>0</v>
      </c>
      <c r="L13" s="14"/>
      <c r="M13" s="29"/>
      <c r="N13" s="29"/>
      <c r="O13" s="29"/>
      <c r="P13" s="29"/>
      <c r="Q13" s="29"/>
      <c r="R13" s="29"/>
      <c r="S13" s="29"/>
      <c r="T13" s="29"/>
    </row>
    <row r="14" spans="1:20" ht="66.75" customHeight="1">
      <c r="A14" s="17" t="s">
        <v>11</v>
      </c>
      <c r="B14" s="10">
        <v>3390</v>
      </c>
      <c r="C14" s="18">
        <v>50</v>
      </c>
      <c r="D14" s="19">
        <v>890</v>
      </c>
      <c r="E14" s="20">
        <v>690</v>
      </c>
      <c r="F14" s="20">
        <v>653</v>
      </c>
      <c r="G14" s="21">
        <f>F14/E14*100</f>
        <v>94.6376811594203</v>
      </c>
      <c r="H14" s="21">
        <f>F14-E14</f>
        <v>-37</v>
      </c>
      <c r="I14" s="33">
        <f>F14/D14*100</f>
        <v>73.37078651685394</v>
      </c>
      <c r="J14" s="20">
        <v>1050</v>
      </c>
      <c r="K14" s="34">
        <f t="shared" si="0"/>
        <v>-397</v>
      </c>
      <c r="L14" s="21">
        <f>F14/J14*100</f>
        <v>62.1904761904762</v>
      </c>
      <c r="M14" s="30"/>
      <c r="N14" s="30"/>
      <c r="O14" s="30"/>
      <c r="P14" s="30"/>
      <c r="Q14" s="30"/>
      <c r="R14" s="30"/>
      <c r="S14" s="30"/>
      <c r="T14" s="30"/>
    </row>
    <row r="15" spans="1:20" ht="63.75" customHeight="1">
      <c r="A15" s="17" t="s">
        <v>12</v>
      </c>
      <c r="B15" s="10">
        <v>2077</v>
      </c>
      <c r="C15" s="18">
        <v>100</v>
      </c>
      <c r="D15" s="19">
        <v>727</v>
      </c>
      <c r="E15" s="20">
        <v>242</v>
      </c>
      <c r="F15" s="20">
        <v>58</v>
      </c>
      <c r="G15" s="21">
        <f>F15/E15*100</f>
        <v>23.96694214876033</v>
      </c>
      <c r="H15" s="21">
        <f>F15-E15</f>
        <v>-184</v>
      </c>
      <c r="I15" s="33">
        <f>F15/D15*100</f>
        <v>7.977991746905088</v>
      </c>
      <c r="J15" s="20">
        <v>199</v>
      </c>
      <c r="K15" s="34">
        <f t="shared" si="0"/>
        <v>-141</v>
      </c>
      <c r="L15" s="21">
        <f>F15/J15*100</f>
        <v>29.145728643216078</v>
      </c>
      <c r="M15" s="30"/>
      <c r="N15" s="30"/>
      <c r="O15" s="30"/>
      <c r="P15" s="30"/>
      <c r="Q15" s="30"/>
      <c r="R15" s="30"/>
      <c r="S15" s="30"/>
      <c r="T15" s="30"/>
    </row>
    <row r="16" spans="1:20" ht="52.5" customHeight="1">
      <c r="A16" s="17" t="s">
        <v>13</v>
      </c>
      <c r="B16" s="10">
        <v>64</v>
      </c>
      <c r="C16" s="18">
        <v>100</v>
      </c>
      <c r="D16" s="19"/>
      <c r="E16" s="20"/>
      <c r="F16" s="20"/>
      <c r="G16" s="21"/>
      <c r="H16" s="21">
        <f>F16-E16</f>
        <v>0</v>
      </c>
      <c r="I16" s="33"/>
      <c r="J16" s="20"/>
      <c r="K16" s="34">
        <f t="shared" si="0"/>
        <v>0</v>
      </c>
      <c r="L16" s="21"/>
      <c r="M16" s="30"/>
      <c r="N16" s="30"/>
      <c r="O16" s="30"/>
      <c r="P16" s="30"/>
      <c r="Q16" s="30"/>
      <c r="R16" s="30"/>
      <c r="S16" s="30"/>
      <c r="T16" s="30"/>
    </row>
    <row r="17" spans="1:20" ht="19.5" customHeight="1">
      <c r="A17" s="17" t="s">
        <v>29</v>
      </c>
      <c r="B17" s="10">
        <v>136</v>
      </c>
      <c r="C17" s="18"/>
      <c r="D17" s="19"/>
      <c r="E17" s="20"/>
      <c r="F17" s="20"/>
      <c r="G17" s="21"/>
      <c r="H17" s="21"/>
      <c r="I17" s="33"/>
      <c r="J17" s="20"/>
      <c r="K17" s="34">
        <f t="shared" si="0"/>
        <v>0</v>
      </c>
      <c r="L17" s="21"/>
      <c r="M17" s="30"/>
      <c r="N17" s="30"/>
      <c r="O17" s="30"/>
      <c r="P17" s="30"/>
      <c r="Q17" s="30"/>
      <c r="R17" s="30"/>
      <c r="S17" s="30"/>
      <c r="T17" s="30"/>
    </row>
    <row r="18" spans="1:20" ht="27.75" customHeight="1">
      <c r="A18" s="17" t="s">
        <v>14</v>
      </c>
      <c r="B18" s="10">
        <v>1597</v>
      </c>
      <c r="C18" s="18">
        <v>40</v>
      </c>
      <c r="D18" s="19">
        <v>440</v>
      </c>
      <c r="E18" s="20">
        <v>440</v>
      </c>
      <c r="F18" s="20">
        <v>691</v>
      </c>
      <c r="G18" s="21"/>
      <c r="H18" s="21">
        <f aca="true" t="shared" si="1" ref="H18:H23">F18-E18</f>
        <v>251</v>
      </c>
      <c r="I18" s="33">
        <f>F18/D18*100</f>
        <v>157.04545454545456</v>
      </c>
      <c r="J18" s="20">
        <v>359</v>
      </c>
      <c r="K18" s="34">
        <f t="shared" si="0"/>
        <v>332</v>
      </c>
      <c r="L18" s="21">
        <f>F18/J18*100</f>
        <v>192.4791086350975</v>
      </c>
      <c r="M18" s="30"/>
      <c r="N18" s="30"/>
      <c r="O18" s="30"/>
      <c r="P18" s="30"/>
      <c r="Q18" s="30"/>
      <c r="R18" s="30"/>
      <c r="S18" s="30"/>
      <c r="T18" s="30"/>
    </row>
    <row r="19" spans="1:20" ht="77.25" customHeight="1">
      <c r="A19" s="17" t="s">
        <v>15</v>
      </c>
      <c r="B19" s="10">
        <v>4766</v>
      </c>
      <c r="C19" s="18">
        <v>100</v>
      </c>
      <c r="D19" s="19">
        <v>591</v>
      </c>
      <c r="E19" s="20">
        <v>591</v>
      </c>
      <c r="F19" s="20">
        <v>583</v>
      </c>
      <c r="G19" s="21"/>
      <c r="H19" s="21">
        <f t="shared" si="1"/>
        <v>-8</v>
      </c>
      <c r="I19" s="33">
        <f>F19/D19*100</f>
        <v>98.64636209813875</v>
      </c>
      <c r="J19" s="20">
        <v>5</v>
      </c>
      <c r="K19" s="34">
        <f t="shared" si="0"/>
        <v>578</v>
      </c>
      <c r="L19" s="21" t="s">
        <v>42</v>
      </c>
      <c r="M19" s="30"/>
      <c r="N19" s="30"/>
      <c r="O19" s="30"/>
      <c r="P19" s="30"/>
      <c r="Q19" s="30"/>
      <c r="R19" s="30"/>
      <c r="S19" s="30"/>
      <c r="T19" s="30"/>
    </row>
    <row r="20" spans="1:20" ht="52.5" customHeight="1">
      <c r="A20" s="17" t="s">
        <v>16</v>
      </c>
      <c r="B20" s="10">
        <v>985</v>
      </c>
      <c r="C20" s="18">
        <v>50</v>
      </c>
      <c r="D20" s="19">
        <v>335</v>
      </c>
      <c r="E20" s="20">
        <v>5</v>
      </c>
      <c r="F20" s="20">
        <v>12</v>
      </c>
      <c r="G20" s="21">
        <v>28.2</v>
      </c>
      <c r="H20" s="21">
        <f t="shared" si="1"/>
        <v>7</v>
      </c>
      <c r="I20" s="33">
        <v>20.3</v>
      </c>
      <c r="J20" s="20">
        <v>3</v>
      </c>
      <c r="K20" s="34">
        <f t="shared" si="0"/>
        <v>9</v>
      </c>
      <c r="L20" s="21">
        <f>F20/J20*100</f>
        <v>400</v>
      </c>
      <c r="M20" s="30"/>
      <c r="N20" s="30"/>
      <c r="O20" s="30"/>
      <c r="P20" s="30"/>
      <c r="Q20" s="30"/>
      <c r="R20" s="30"/>
      <c r="S20" s="30"/>
      <c r="T20" s="30"/>
    </row>
    <row r="21" spans="1:20" ht="38.25" customHeight="1">
      <c r="A21" s="17" t="s">
        <v>17</v>
      </c>
      <c r="B21" s="10">
        <v>1301</v>
      </c>
      <c r="C21" s="18">
        <v>100</v>
      </c>
      <c r="D21" s="19">
        <v>381</v>
      </c>
      <c r="E21" s="20">
        <v>125</v>
      </c>
      <c r="F21" s="20">
        <v>92</v>
      </c>
      <c r="G21" s="21">
        <v>3.1</v>
      </c>
      <c r="H21" s="21">
        <f t="shared" si="1"/>
        <v>-33</v>
      </c>
      <c r="I21" s="33">
        <f>F21/D21*100</f>
        <v>24.146981627296586</v>
      </c>
      <c r="J21" s="20">
        <v>107</v>
      </c>
      <c r="K21" s="34">
        <f t="shared" si="0"/>
        <v>-15</v>
      </c>
      <c r="L21" s="21" t="s">
        <v>43</v>
      </c>
      <c r="M21" s="30"/>
      <c r="N21" s="30"/>
      <c r="O21" s="30"/>
      <c r="P21" s="30"/>
      <c r="Q21" s="30"/>
      <c r="R21" s="30"/>
      <c r="S21" s="30"/>
      <c r="T21" s="30"/>
    </row>
    <row r="22" spans="1:20" ht="18" customHeight="1">
      <c r="A22" s="17" t="s">
        <v>18</v>
      </c>
      <c r="B22" s="10"/>
      <c r="C22" s="18">
        <v>100</v>
      </c>
      <c r="D22" s="19"/>
      <c r="E22" s="20"/>
      <c r="F22" s="20"/>
      <c r="G22" s="14"/>
      <c r="H22" s="21">
        <f t="shared" si="1"/>
        <v>0</v>
      </c>
      <c r="I22" s="15"/>
      <c r="J22" s="20">
        <v>1</v>
      </c>
      <c r="K22" s="34">
        <f t="shared" si="0"/>
        <v>-1</v>
      </c>
      <c r="L22" s="21"/>
      <c r="M22" s="30"/>
      <c r="N22" s="30"/>
      <c r="O22" s="30"/>
      <c r="P22" s="30"/>
      <c r="Q22" s="30"/>
      <c r="R22" s="30"/>
      <c r="S22" s="30"/>
      <c r="T22" s="30"/>
    </row>
    <row r="23" spans="1:20" s="25" customFormat="1" ht="17.25" customHeight="1">
      <c r="A23" s="22" t="s">
        <v>19</v>
      </c>
      <c r="B23" s="23">
        <f>B6+B12</f>
        <v>49366</v>
      </c>
      <c r="C23" s="23"/>
      <c r="D23" s="23">
        <f>D6+D12</f>
        <v>14233</v>
      </c>
      <c r="E23" s="24">
        <f>E6+E12</f>
        <v>5982</v>
      </c>
      <c r="F23" s="24">
        <f>F6+F12</f>
        <v>5477</v>
      </c>
      <c r="G23" s="14">
        <f>F23/E23*100</f>
        <v>91.55800735539952</v>
      </c>
      <c r="H23" s="14">
        <f t="shared" si="1"/>
        <v>-505</v>
      </c>
      <c r="I23" s="15">
        <f>F23/D23*100</f>
        <v>38.480994871074266</v>
      </c>
      <c r="J23" s="12">
        <f>J6+J12</f>
        <v>4582</v>
      </c>
      <c r="K23" s="13">
        <f t="shared" si="0"/>
        <v>895</v>
      </c>
      <c r="L23" s="14">
        <f>F23/J23*100</f>
        <v>119.53295504146662</v>
      </c>
      <c r="M23" s="31"/>
      <c r="N23" s="31"/>
      <c r="O23" s="31"/>
      <c r="P23" s="31"/>
      <c r="Q23" s="31"/>
      <c r="R23" s="31"/>
      <c r="S23" s="31"/>
      <c r="T23" s="31"/>
    </row>
  </sheetData>
  <sheetProtection/>
  <mergeCells count="10">
    <mergeCell ref="A4:A5"/>
    <mergeCell ref="C4:C5"/>
    <mergeCell ref="A2:I2"/>
    <mergeCell ref="E4:I4"/>
    <mergeCell ref="P4:T4"/>
    <mergeCell ref="D4:D5"/>
    <mergeCell ref="J4:J5"/>
    <mergeCell ref="B4:B5"/>
    <mergeCell ref="K4:K5"/>
    <mergeCell ref="L4:L5"/>
  </mergeCells>
  <printOptions horizontalCentered="1"/>
  <pageMargins left="0.2" right="0.17" top="0.78" bottom="0.2362204724409449" header="0.26" footer="0.53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23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48.28125" style="0" customWidth="1"/>
    <col min="2" max="2" width="8.7109375" style="0" customWidth="1"/>
    <col min="3" max="3" width="5.7109375" style="1" customWidth="1"/>
    <col min="4" max="4" width="8.7109375" style="2" customWidth="1"/>
    <col min="5" max="5" width="7.28125" style="0" customWidth="1"/>
    <col min="6" max="6" width="5.8515625" style="0" customWidth="1"/>
    <col min="7" max="7" width="6.7109375" style="0" customWidth="1"/>
    <col min="8" max="8" width="7.8515625" style="0" customWidth="1"/>
    <col min="9" max="9" width="8.8515625" style="2" customWidth="1"/>
    <col min="10" max="10" width="8.00390625" style="0" customWidth="1"/>
    <col min="11" max="13" width="6.7109375" style="0" customWidth="1"/>
    <col min="14" max="14" width="6.00390625" style="0" customWidth="1"/>
    <col min="15" max="15" width="9.7109375" style="0" customWidth="1"/>
    <col min="16" max="18" width="6.7109375" style="0" customWidth="1"/>
    <col min="19" max="19" width="7.140625" style="0" customWidth="1"/>
    <col min="20" max="20" width="10.00390625" style="0" customWidth="1"/>
  </cols>
  <sheetData>
    <row r="1" ht="10.5" customHeight="1"/>
    <row r="2" spans="1:16" ht="15">
      <c r="A2" s="41" t="s">
        <v>24</v>
      </c>
      <c r="B2" s="41"/>
      <c r="C2" s="41"/>
      <c r="D2" s="41"/>
      <c r="E2" s="41"/>
      <c r="F2" s="41"/>
      <c r="G2" s="41"/>
      <c r="H2" s="41"/>
      <c r="I2" s="41"/>
      <c r="J2" s="3"/>
      <c r="K2" s="3"/>
      <c r="L2" s="3"/>
      <c r="M2" s="3"/>
      <c r="N2" s="4"/>
      <c r="O2" s="4"/>
      <c r="P2" s="3"/>
    </row>
    <row r="3" spans="1:12" ht="17.25" customHeight="1">
      <c r="A3" s="35" t="s">
        <v>25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1:20" s="5" customFormat="1" ht="12.75" customHeight="1">
      <c r="A4" s="37"/>
      <c r="B4" s="46" t="s">
        <v>0</v>
      </c>
      <c r="C4" s="39" t="s">
        <v>27</v>
      </c>
      <c r="D4" s="44" t="s">
        <v>46</v>
      </c>
      <c r="E4" s="42" t="s">
        <v>47</v>
      </c>
      <c r="F4" s="42"/>
      <c r="G4" s="42"/>
      <c r="H4" s="42"/>
      <c r="I4" s="42"/>
      <c r="J4" s="46" t="s">
        <v>48</v>
      </c>
      <c r="K4" s="46" t="s">
        <v>4</v>
      </c>
      <c r="L4" s="46" t="s">
        <v>26</v>
      </c>
      <c r="M4" s="32"/>
      <c r="N4" s="32"/>
      <c r="O4" s="32"/>
      <c r="P4" s="43"/>
      <c r="Q4" s="43"/>
      <c r="R4" s="43"/>
      <c r="S4" s="43"/>
      <c r="T4" s="43"/>
    </row>
    <row r="5" spans="1:20" s="5" customFormat="1" ht="31.5" customHeight="1">
      <c r="A5" s="38"/>
      <c r="B5" s="48"/>
      <c r="C5" s="40"/>
      <c r="D5" s="45"/>
      <c r="E5" s="6" t="s">
        <v>1</v>
      </c>
      <c r="F5" s="6" t="s">
        <v>2</v>
      </c>
      <c r="G5" s="6" t="s">
        <v>3</v>
      </c>
      <c r="H5" s="7" t="s">
        <v>4</v>
      </c>
      <c r="I5" s="8" t="s">
        <v>5</v>
      </c>
      <c r="J5" s="47"/>
      <c r="K5" s="48"/>
      <c r="L5" s="48"/>
      <c r="M5" s="26"/>
      <c r="N5" s="27"/>
      <c r="O5" s="28"/>
      <c r="P5" s="26"/>
      <c r="Q5" s="26"/>
      <c r="R5" s="26"/>
      <c r="S5" s="27"/>
      <c r="T5" s="28"/>
    </row>
    <row r="6" spans="1:20" s="16" customFormat="1" ht="12.75">
      <c r="A6" s="9" t="s">
        <v>6</v>
      </c>
      <c r="B6" s="10">
        <f>B7+B8+B9+B10</f>
        <v>36917</v>
      </c>
      <c r="C6" s="11"/>
      <c r="D6" s="12">
        <f>D7+D8+D9+D10</f>
        <v>10869</v>
      </c>
      <c r="E6" s="12">
        <f>E7+E8+E9+E10</f>
        <v>3449</v>
      </c>
      <c r="F6" s="12">
        <f>F7+F8+F9+F10+F11</f>
        <v>2970</v>
      </c>
      <c r="G6" s="14">
        <f>F6/E6*100</f>
        <v>86.11191649753552</v>
      </c>
      <c r="H6" s="14">
        <f>F6-E6</f>
        <v>-479</v>
      </c>
      <c r="I6" s="15">
        <f>F6/D6*100</f>
        <v>27.32542092188794</v>
      </c>
      <c r="J6" s="13">
        <f>J7+J8+J9+J10</f>
        <v>2649</v>
      </c>
      <c r="K6" s="13">
        <f aca="true" t="shared" si="0" ref="K6:K23">F6-J6</f>
        <v>321</v>
      </c>
      <c r="L6" s="14">
        <f>F6/J6*100</f>
        <v>112.11778029445074</v>
      </c>
      <c r="M6" s="29"/>
      <c r="N6" s="29"/>
      <c r="O6" s="29"/>
      <c r="P6" s="29"/>
      <c r="Q6" s="29"/>
      <c r="R6" s="29"/>
      <c r="S6" s="29"/>
      <c r="T6" s="29"/>
    </row>
    <row r="7" spans="1:20" ht="12.75">
      <c r="A7" s="17" t="s">
        <v>7</v>
      </c>
      <c r="B7" s="10">
        <v>34574</v>
      </c>
      <c r="C7" s="18">
        <v>40</v>
      </c>
      <c r="D7" s="19">
        <v>10381</v>
      </c>
      <c r="E7" s="20">
        <v>3418</v>
      </c>
      <c r="F7" s="20">
        <v>2826</v>
      </c>
      <c r="G7" s="21">
        <f>F7/E7*100</f>
        <v>82.67992978349912</v>
      </c>
      <c r="H7" s="21">
        <f>F7-E7</f>
        <v>-592</v>
      </c>
      <c r="I7" s="33">
        <f>F7/D7*100</f>
        <v>27.222810904537138</v>
      </c>
      <c r="J7" s="20">
        <v>2508</v>
      </c>
      <c r="K7" s="34">
        <f t="shared" si="0"/>
        <v>318</v>
      </c>
      <c r="L7" s="21">
        <f>F7/J7*100</f>
        <v>112.67942583732058</v>
      </c>
      <c r="M7" s="30"/>
      <c r="N7" s="30"/>
      <c r="O7" s="30"/>
      <c r="P7" s="30"/>
      <c r="Q7" s="30"/>
      <c r="R7" s="30"/>
      <c r="S7" s="30"/>
      <c r="T7" s="30"/>
    </row>
    <row r="8" spans="1:20" ht="27" customHeight="1">
      <c r="A8" s="17" t="s">
        <v>8</v>
      </c>
      <c r="B8" s="10">
        <v>1667</v>
      </c>
      <c r="C8" s="18">
        <v>90</v>
      </c>
      <c r="D8" s="19">
        <v>419</v>
      </c>
      <c r="E8" s="20">
        <v>10</v>
      </c>
      <c r="F8" s="20">
        <v>42</v>
      </c>
      <c r="G8" s="21">
        <f>F8/E8*100</f>
        <v>420</v>
      </c>
      <c r="H8" s="21">
        <f>F8-E8</f>
        <v>32</v>
      </c>
      <c r="I8" s="33">
        <f>F8/D8*100</f>
        <v>10.023866348448687</v>
      </c>
      <c r="J8" s="20">
        <v>113</v>
      </c>
      <c r="K8" s="34">
        <f t="shared" si="0"/>
        <v>-71</v>
      </c>
      <c r="L8" s="21" t="s">
        <v>41</v>
      </c>
      <c r="M8" s="30"/>
      <c r="N8" s="30"/>
      <c r="O8" s="30"/>
      <c r="P8" s="30"/>
      <c r="Q8" s="30"/>
      <c r="R8" s="30"/>
      <c r="S8" s="30"/>
      <c r="T8" s="30"/>
    </row>
    <row r="9" spans="1:20" ht="12.75">
      <c r="A9" s="17" t="s">
        <v>9</v>
      </c>
      <c r="B9" s="10">
        <v>28</v>
      </c>
      <c r="C9" s="18">
        <v>60</v>
      </c>
      <c r="D9" s="19"/>
      <c r="E9" s="20"/>
      <c r="F9" s="20">
        <v>15</v>
      </c>
      <c r="G9" s="21"/>
      <c r="H9" s="21">
        <f>F9-E9</f>
        <v>15</v>
      </c>
      <c r="I9" s="15"/>
      <c r="J9" s="20"/>
      <c r="K9" s="34">
        <f t="shared" si="0"/>
        <v>15</v>
      </c>
      <c r="L9" s="21"/>
      <c r="M9" s="30"/>
      <c r="N9" s="30"/>
      <c r="O9" s="30"/>
      <c r="P9" s="30"/>
      <c r="Q9" s="30"/>
      <c r="R9" s="30"/>
      <c r="S9" s="30"/>
      <c r="T9" s="30"/>
    </row>
    <row r="10" spans="1:20" ht="12.75">
      <c r="A10" s="17" t="s">
        <v>20</v>
      </c>
      <c r="B10" s="10">
        <v>648</v>
      </c>
      <c r="C10" s="18">
        <v>100</v>
      </c>
      <c r="D10" s="19">
        <v>69</v>
      </c>
      <c r="E10" s="20">
        <v>21</v>
      </c>
      <c r="F10" s="20">
        <v>87</v>
      </c>
      <c r="G10" s="21">
        <f>F10/E10*100</f>
        <v>414.28571428571433</v>
      </c>
      <c r="H10" s="21">
        <f>F10-E10</f>
        <v>66</v>
      </c>
      <c r="I10" s="33">
        <f>F10/D10*100</f>
        <v>126.08695652173914</v>
      </c>
      <c r="J10" s="20">
        <v>28</v>
      </c>
      <c r="K10" s="34">
        <f t="shared" si="0"/>
        <v>59</v>
      </c>
      <c r="L10" s="21">
        <f>F10/J10*100</f>
        <v>310.7142857142857</v>
      </c>
      <c r="M10" s="30"/>
      <c r="N10" s="30"/>
      <c r="O10" s="30"/>
      <c r="P10" s="30"/>
      <c r="Q10" s="30"/>
      <c r="R10" s="30"/>
      <c r="S10" s="30"/>
      <c r="T10" s="30"/>
    </row>
    <row r="11" spans="1:20" ht="12.75">
      <c r="A11" s="17" t="s">
        <v>22</v>
      </c>
      <c r="B11" s="10"/>
      <c r="C11" s="18"/>
      <c r="D11" s="19"/>
      <c r="E11" s="20"/>
      <c r="F11" s="20"/>
      <c r="G11" s="21"/>
      <c r="H11" s="21"/>
      <c r="I11" s="33"/>
      <c r="J11" s="20"/>
      <c r="K11" s="34">
        <f t="shared" si="0"/>
        <v>0</v>
      </c>
      <c r="L11" s="21"/>
      <c r="M11" s="30"/>
      <c r="N11" s="30"/>
      <c r="O11" s="30"/>
      <c r="P11" s="30"/>
      <c r="Q11" s="30"/>
      <c r="R11" s="30"/>
      <c r="S11" s="30"/>
      <c r="T11" s="30"/>
    </row>
    <row r="12" spans="1:20" s="16" customFormat="1" ht="14.25" customHeight="1">
      <c r="A12" s="9" t="s">
        <v>10</v>
      </c>
      <c r="B12" s="10">
        <f>B14+B15+B16+B18+B19+B20+B21+B22+B17</f>
        <v>14316</v>
      </c>
      <c r="C12" s="11"/>
      <c r="D12" s="12">
        <f>D14+D15+D16+D18+D19+D20+D21+D22+D17</f>
        <v>3364</v>
      </c>
      <c r="E12" s="13">
        <f>E14+E15+E16+E18+E19+E20+E21+E22+E17</f>
        <v>544</v>
      </c>
      <c r="F12" s="13">
        <f>F14+F15+F16+F18+F19+F20+F21+F22+F13+F17</f>
        <v>451</v>
      </c>
      <c r="G12" s="14">
        <f>F12/E12*100</f>
        <v>82.90441176470588</v>
      </c>
      <c r="H12" s="14">
        <f>F12-E12</f>
        <v>-93</v>
      </c>
      <c r="I12" s="15">
        <f>F12/D12*100</f>
        <v>13.40665873959572</v>
      </c>
      <c r="J12" s="13">
        <f>J14+J15+J16+J17+J18+J19+J20+J21+J22</f>
        <v>902</v>
      </c>
      <c r="K12" s="13">
        <f t="shared" si="0"/>
        <v>-451</v>
      </c>
      <c r="L12" s="14">
        <f>F12/J12*100</f>
        <v>50</v>
      </c>
      <c r="M12" s="29"/>
      <c r="N12" s="29"/>
      <c r="O12" s="29"/>
      <c r="P12" s="29"/>
      <c r="Q12" s="29"/>
      <c r="R12" s="29"/>
      <c r="S12" s="29"/>
      <c r="T12" s="29"/>
    </row>
    <row r="13" spans="1:20" s="16" customFormat="1" ht="14.25" customHeight="1">
      <c r="A13" s="17" t="s">
        <v>33</v>
      </c>
      <c r="B13" s="10"/>
      <c r="C13" s="11"/>
      <c r="D13" s="12"/>
      <c r="E13" s="13"/>
      <c r="F13" s="34"/>
      <c r="G13" s="14"/>
      <c r="H13" s="14"/>
      <c r="I13" s="15"/>
      <c r="J13" s="13"/>
      <c r="K13" s="34">
        <f t="shared" si="0"/>
        <v>0</v>
      </c>
      <c r="L13" s="14"/>
      <c r="M13" s="29"/>
      <c r="N13" s="29"/>
      <c r="O13" s="29"/>
      <c r="P13" s="29"/>
      <c r="Q13" s="29"/>
      <c r="R13" s="29"/>
      <c r="S13" s="29"/>
      <c r="T13" s="29"/>
    </row>
    <row r="14" spans="1:20" ht="66.75" customHeight="1">
      <c r="A14" s="17" t="s">
        <v>11</v>
      </c>
      <c r="B14" s="10">
        <v>3390</v>
      </c>
      <c r="C14" s="18">
        <v>50</v>
      </c>
      <c r="D14" s="19">
        <v>890</v>
      </c>
      <c r="E14" s="20">
        <v>100</v>
      </c>
      <c r="F14" s="20">
        <v>217</v>
      </c>
      <c r="G14" s="21">
        <f>F14/E14*100</f>
        <v>217</v>
      </c>
      <c r="H14" s="21">
        <f>F14-E14</f>
        <v>117</v>
      </c>
      <c r="I14" s="33">
        <f>F14/D14*100</f>
        <v>24.382022471910112</v>
      </c>
      <c r="J14" s="20">
        <v>236</v>
      </c>
      <c r="K14" s="34">
        <f t="shared" si="0"/>
        <v>-19</v>
      </c>
      <c r="L14" s="21">
        <f>F14/J14*100</f>
        <v>91.94915254237289</v>
      </c>
      <c r="M14" s="30"/>
      <c r="N14" s="30"/>
      <c r="O14" s="30"/>
      <c r="P14" s="30"/>
      <c r="Q14" s="30"/>
      <c r="R14" s="30"/>
      <c r="S14" s="30"/>
      <c r="T14" s="30"/>
    </row>
    <row r="15" spans="1:20" ht="63.75" customHeight="1">
      <c r="A15" s="17" t="s">
        <v>12</v>
      </c>
      <c r="B15" s="10">
        <v>2077</v>
      </c>
      <c r="C15" s="18">
        <v>100</v>
      </c>
      <c r="D15" s="19">
        <v>727</v>
      </c>
      <c r="E15" s="20">
        <v>242</v>
      </c>
      <c r="F15" s="20">
        <v>33</v>
      </c>
      <c r="G15" s="21">
        <f>F15/E15*100</f>
        <v>13.636363636363635</v>
      </c>
      <c r="H15" s="21">
        <f>F15-E15</f>
        <v>-209</v>
      </c>
      <c r="I15" s="33">
        <f>F15/D15*100</f>
        <v>4.53920220082531</v>
      </c>
      <c r="J15" s="20">
        <v>72</v>
      </c>
      <c r="K15" s="34">
        <f t="shared" si="0"/>
        <v>-39</v>
      </c>
      <c r="L15" s="21">
        <f>F15/J15*100</f>
        <v>45.83333333333333</v>
      </c>
      <c r="M15" s="30"/>
      <c r="N15" s="30"/>
      <c r="O15" s="30"/>
      <c r="P15" s="30"/>
      <c r="Q15" s="30"/>
      <c r="R15" s="30"/>
      <c r="S15" s="30"/>
      <c r="T15" s="30"/>
    </row>
    <row r="16" spans="1:20" ht="52.5" customHeight="1">
      <c r="A16" s="17" t="s">
        <v>13</v>
      </c>
      <c r="B16" s="10">
        <v>64</v>
      </c>
      <c r="C16" s="18">
        <v>100</v>
      </c>
      <c r="D16" s="19"/>
      <c r="E16" s="20"/>
      <c r="F16" s="20"/>
      <c r="G16" s="21"/>
      <c r="H16" s="21">
        <f>F16-E16</f>
        <v>0</v>
      </c>
      <c r="I16" s="33"/>
      <c r="J16" s="20"/>
      <c r="K16" s="34">
        <f t="shared" si="0"/>
        <v>0</v>
      </c>
      <c r="L16" s="21"/>
      <c r="M16" s="30"/>
      <c r="N16" s="30"/>
      <c r="O16" s="30"/>
      <c r="P16" s="30"/>
      <c r="Q16" s="30"/>
      <c r="R16" s="30"/>
      <c r="S16" s="30"/>
      <c r="T16" s="30"/>
    </row>
    <row r="17" spans="1:20" ht="19.5" customHeight="1">
      <c r="A17" s="17" t="s">
        <v>29</v>
      </c>
      <c r="B17" s="10">
        <v>136</v>
      </c>
      <c r="C17" s="18"/>
      <c r="D17" s="19"/>
      <c r="E17" s="20"/>
      <c r="F17" s="20"/>
      <c r="G17" s="21"/>
      <c r="H17" s="21"/>
      <c r="I17" s="33"/>
      <c r="J17" s="20"/>
      <c r="K17" s="34">
        <f t="shared" si="0"/>
        <v>0</v>
      </c>
      <c r="L17" s="21"/>
      <c r="M17" s="30"/>
      <c r="N17" s="30"/>
      <c r="O17" s="30"/>
      <c r="P17" s="30"/>
      <c r="Q17" s="30"/>
      <c r="R17" s="30"/>
      <c r="S17" s="30"/>
      <c r="T17" s="30"/>
    </row>
    <row r="18" spans="1:20" ht="27.75" customHeight="1">
      <c r="A18" s="17" t="s">
        <v>14</v>
      </c>
      <c r="B18" s="10">
        <v>1597</v>
      </c>
      <c r="C18" s="18">
        <v>40</v>
      </c>
      <c r="D18" s="19">
        <v>440</v>
      </c>
      <c r="E18" s="20"/>
      <c r="F18" s="20">
        <v>30</v>
      </c>
      <c r="G18" s="21"/>
      <c r="H18" s="21">
        <f aca="true" t="shared" si="1" ref="H18:H23">F18-E18</f>
        <v>30</v>
      </c>
      <c r="I18" s="33">
        <f>F18/D18*100</f>
        <v>6.8181818181818175</v>
      </c>
      <c r="J18" s="20">
        <v>19</v>
      </c>
      <c r="K18" s="34">
        <f t="shared" si="0"/>
        <v>11</v>
      </c>
      <c r="L18" s="21">
        <f>F18/J18*100</f>
        <v>157.89473684210526</v>
      </c>
      <c r="M18" s="30"/>
      <c r="N18" s="30"/>
      <c r="O18" s="30"/>
      <c r="P18" s="30"/>
      <c r="Q18" s="30"/>
      <c r="R18" s="30"/>
      <c r="S18" s="30"/>
      <c r="T18" s="30"/>
    </row>
    <row r="19" spans="1:20" ht="77.25" customHeight="1">
      <c r="A19" s="17" t="s">
        <v>15</v>
      </c>
      <c r="B19" s="10">
        <v>4766</v>
      </c>
      <c r="C19" s="18">
        <v>100</v>
      </c>
      <c r="D19" s="19">
        <v>591</v>
      </c>
      <c r="E19" s="20"/>
      <c r="F19" s="20">
        <v>47</v>
      </c>
      <c r="G19" s="21"/>
      <c r="H19" s="21">
        <f t="shared" si="1"/>
        <v>47</v>
      </c>
      <c r="I19" s="33">
        <f>F19/D19*100</f>
        <v>7.952622673434856</v>
      </c>
      <c r="J19" s="20">
        <v>315</v>
      </c>
      <c r="K19" s="34">
        <f t="shared" si="0"/>
        <v>-268</v>
      </c>
      <c r="L19" s="21" t="s">
        <v>42</v>
      </c>
      <c r="M19" s="30"/>
      <c r="N19" s="30"/>
      <c r="O19" s="30"/>
      <c r="P19" s="30"/>
      <c r="Q19" s="30"/>
      <c r="R19" s="30"/>
      <c r="S19" s="30"/>
      <c r="T19" s="30"/>
    </row>
    <row r="20" spans="1:20" ht="52.5" customHeight="1">
      <c r="A20" s="17" t="s">
        <v>16</v>
      </c>
      <c r="B20" s="10">
        <v>985</v>
      </c>
      <c r="C20" s="18">
        <v>50</v>
      </c>
      <c r="D20" s="19">
        <v>335</v>
      </c>
      <c r="E20" s="20">
        <v>75</v>
      </c>
      <c r="F20" s="20">
        <v>22</v>
      </c>
      <c r="G20" s="21">
        <v>28.2</v>
      </c>
      <c r="H20" s="21">
        <f t="shared" si="1"/>
        <v>-53</v>
      </c>
      <c r="I20" s="33">
        <v>20.3</v>
      </c>
      <c r="J20" s="20">
        <v>180</v>
      </c>
      <c r="K20" s="34">
        <f t="shared" si="0"/>
        <v>-158</v>
      </c>
      <c r="L20" s="21">
        <f>F20/J20*100</f>
        <v>12.222222222222221</v>
      </c>
      <c r="M20" s="30"/>
      <c r="N20" s="30"/>
      <c r="O20" s="30"/>
      <c r="P20" s="30"/>
      <c r="Q20" s="30"/>
      <c r="R20" s="30"/>
      <c r="S20" s="30"/>
      <c r="T20" s="30"/>
    </row>
    <row r="21" spans="1:20" ht="38.25" customHeight="1">
      <c r="A21" s="17" t="s">
        <v>17</v>
      </c>
      <c r="B21" s="10">
        <v>1301</v>
      </c>
      <c r="C21" s="18">
        <v>100</v>
      </c>
      <c r="D21" s="19">
        <v>381</v>
      </c>
      <c r="E21" s="20">
        <v>127</v>
      </c>
      <c r="F21" s="20">
        <v>102</v>
      </c>
      <c r="G21" s="21">
        <v>3.1</v>
      </c>
      <c r="H21" s="21">
        <f t="shared" si="1"/>
        <v>-25</v>
      </c>
      <c r="I21" s="33">
        <f>F21/D21*100</f>
        <v>26.77165354330709</v>
      </c>
      <c r="J21" s="20">
        <v>81</v>
      </c>
      <c r="K21" s="34">
        <f t="shared" si="0"/>
        <v>21</v>
      </c>
      <c r="L21" s="21" t="s">
        <v>43</v>
      </c>
      <c r="M21" s="30"/>
      <c r="N21" s="30"/>
      <c r="O21" s="30"/>
      <c r="P21" s="30"/>
      <c r="Q21" s="30"/>
      <c r="R21" s="30"/>
      <c r="S21" s="30"/>
      <c r="T21" s="30"/>
    </row>
    <row r="22" spans="1:20" ht="18" customHeight="1">
      <c r="A22" s="17" t="s">
        <v>18</v>
      </c>
      <c r="B22" s="10"/>
      <c r="C22" s="18">
        <v>100</v>
      </c>
      <c r="D22" s="19"/>
      <c r="E22" s="20"/>
      <c r="F22" s="20"/>
      <c r="G22" s="14"/>
      <c r="H22" s="21">
        <f t="shared" si="1"/>
        <v>0</v>
      </c>
      <c r="I22" s="15"/>
      <c r="J22" s="20">
        <v>-1</v>
      </c>
      <c r="K22" s="34">
        <f t="shared" si="0"/>
        <v>1</v>
      </c>
      <c r="L22" s="21"/>
      <c r="M22" s="30"/>
      <c r="N22" s="30"/>
      <c r="O22" s="30"/>
      <c r="P22" s="30"/>
      <c r="Q22" s="30"/>
      <c r="R22" s="30"/>
      <c r="S22" s="30"/>
      <c r="T22" s="30"/>
    </row>
    <row r="23" spans="1:20" s="25" customFormat="1" ht="17.25" customHeight="1">
      <c r="A23" s="22" t="s">
        <v>19</v>
      </c>
      <c r="B23" s="23">
        <f>B6+B12</f>
        <v>51233</v>
      </c>
      <c r="C23" s="23"/>
      <c r="D23" s="23">
        <f>D6+D12</f>
        <v>14233</v>
      </c>
      <c r="E23" s="24">
        <f>E6+E12</f>
        <v>3993</v>
      </c>
      <c r="F23" s="24">
        <f>F6+F12</f>
        <v>3421</v>
      </c>
      <c r="G23" s="14">
        <f>F23/E23*100</f>
        <v>85.67493112947659</v>
      </c>
      <c r="H23" s="14">
        <f t="shared" si="1"/>
        <v>-572</v>
      </c>
      <c r="I23" s="15">
        <f>F23/D23*100</f>
        <v>24.03569170238179</v>
      </c>
      <c r="J23" s="12">
        <f>J6+J12</f>
        <v>3551</v>
      </c>
      <c r="K23" s="13">
        <f t="shared" si="0"/>
        <v>-130</v>
      </c>
      <c r="L23" s="14">
        <f>F23/J23*100</f>
        <v>96.33905941988172</v>
      </c>
      <c r="M23" s="31"/>
      <c r="N23" s="31"/>
      <c r="O23" s="31"/>
      <c r="P23" s="31"/>
      <c r="Q23" s="31"/>
      <c r="R23" s="31"/>
      <c r="S23" s="31"/>
      <c r="T23" s="31"/>
    </row>
  </sheetData>
  <sheetProtection/>
  <mergeCells count="10">
    <mergeCell ref="A4:A5"/>
    <mergeCell ref="C4:C5"/>
    <mergeCell ref="A2:I2"/>
    <mergeCell ref="E4:I4"/>
    <mergeCell ref="P4:T4"/>
    <mergeCell ref="D4:D5"/>
    <mergeCell ref="J4:J5"/>
    <mergeCell ref="B4:B5"/>
    <mergeCell ref="K4:K5"/>
    <mergeCell ref="L4:L5"/>
  </mergeCells>
  <printOptions horizontalCentered="1"/>
  <pageMargins left="0.2" right="0.17" top="0.78" bottom="0.2362204724409449" header="0.26" footer="0.53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PageLayoutView="0" workbookViewId="0" topLeftCell="A1">
      <selection activeCell="N20" sqref="N20"/>
    </sheetView>
  </sheetViews>
  <sheetFormatPr defaultColWidth="9.140625" defaultRowHeight="12.75"/>
  <cols>
    <col min="1" max="1" width="48.28125" style="0" customWidth="1"/>
    <col min="2" max="2" width="8.7109375" style="0" customWidth="1"/>
    <col min="3" max="3" width="5.7109375" style="1" customWidth="1"/>
    <col min="4" max="4" width="8.7109375" style="2" customWidth="1"/>
    <col min="5" max="5" width="7.28125" style="0" customWidth="1"/>
    <col min="6" max="6" width="5.8515625" style="0" customWidth="1"/>
    <col min="7" max="7" width="6.7109375" style="0" customWidth="1"/>
    <col min="8" max="8" width="7.8515625" style="0" customWidth="1"/>
    <col min="9" max="9" width="8.8515625" style="2" customWidth="1"/>
    <col min="10" max="10" width="8.00390625" style="0" customWidth="1"/>
    <col min="11" max="13" width="6.7109375" style="0" customWidth="1"/>
    <col min="14" max="14" width="6.00390625" style="0" customWidth="1"/>
    <col min="15" max="15" width="9.7109375" style="0" customWidth="1"/>
    <col min="16" max="18" width="6.7109375" style="0" customWidth="1"/>
    <col min="19" max="19" width="7.140625" style="0" customWidth="1"/>
    <col min="20" max="20" width="10.00390625" style="0" customWidth="1"/>
  </cols>
  <sheetData>
    <row r="1" ht="10.5" customHeight="1"/>
    <row r="2" spans="1:16" ht="15">
      <c r="A2" s="41" t="s">
        <v>24</v>
      </c>
      <c r="B2" s="41"/>
      <c r="C2" s="41"/>
      <c r="D2" s="41"/>
      <c r="E2" s="41"/>
      <c r="F2" s="41"/>
      <c r="G2" s="41"/>
      <c r="H2" s="41"/>
      <c r="I2" s="41"/>
      <c r="J2" s="3"/>
      <c r="K2" s="3"/>
      <c r="L2" s="3"/>
      <c r="M2" s="3"/>
      <c r="N2" s="4"/>
      <c r="O2" s="4"/>
      <c r="P2" s="3"/>
    </row>
    <row r="3" spans="1:12" ht="17.25" customHeight="1">
      <c r="A3" s="35" t="s">
        <v>25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1:20" s="5" customFormat="1" ht="12.75" customHeight="1">
      <c r="A4" s="37"/>
      <c r="B4" s="46" t="s">
        <v>0</v>
      </c>
      <c r="C4" s="39" t="s">
        <v>27</v>
      </c>
      <c r="D4" s="44" t="s">
        <v>46</v>
      </c>
      <c r="E4" s="42" t="s">
        <v>49</v>
      </c>
      <c r="F4" s="42"/>
      <c r="G4" s="42"/>
      <c r="H4" s="42"/>
      <c r="I4" s="42"/>
      <c r="J4" s="46" t="s">
        <v>50</v>
      </c>
      <c r="K4" s="46" t="s">
        <v>4</v>
      </c>
      <c r="L4" s="46" t="s">
        <v>26</v>
      </c>
      <c r="M4" s="32"/>
      <c r="N4" s="32"/>
      <c r="O4" s="32"/>
      <c r="P4" s="43"/>
      <c r="Q4" s="43"/>
      <c r="R4" s="43"/>
      <c r="S4" s="43"/>
      <c r="T4" s="43"/>
    </row>
    <row r="5" spans="1:20" s="5" customFormat="1" ht="31.5" customHeight="1">
      <c r="A5" s="38"/>
      <c r="B5" s="48"/>
      <c r="C5" s="40"/>
      <c r="D5" s="45"/>
      <c r="E5" s="6" t="s">
        <v>1</v>
      </c>
      <c r="F5" s="6" t="s">
        <v>2</v>
      </c>
      <c r="G5" s="6" t="s">
        <v>3</v>
      </c>
      <c r="H5" s="7" t="s">
        <v>4</v>
      </c>
      <c r="I5" s="8" t="s">
        <v>5</v>
      </c>
      <c r="J5" s="47"/>
      <c r="K5" s="48"/>
      <c r="L5" s="48"/>
      <c r="M5" s="26"/>
      <c r="N5" s="27"/>
      <c r="O5" s="28"/>
      <c r="P5" s="26"/>
      <c r="Q5" s="26"/>
      <c r="R5" s="26"/>
      <c r="S5" s="27"/>
      <c r="T5" s="28"/>
    </row>
    <row r="6" spans="1:20" s="16" customFormat="1" ht="12.75">
      <c r="A6" s="9" t="s">
        <v>6</v>
      </c>
      <c r="B6" s="10">
        <f>B7+B8+B9+B10</f>
        <v>37117</v>
      </c>
      <c r="C6" s="11"/>
      <c r="D6" s="12">
        <f>D7+D8+D9+D10</f>
        <v>11069</v>
      </c>
      <c r="E6" s="12">
        <f>E7+E8+E9+E10</f>
        <v>3609</v>
      </c>
      <c r="F6" s="12">
        <f>F7+F8+F9+F10+F11</f>
        <v>4509</v>
      </c>
      <c r="G6" s="14">
        <f>F6/E6*100</f>
        <v>124.93765586034912</v>
      </c>
      <c r="H6" s="14">
        <f>F6-E6</f>
        <v>900</v>
      </c>
      <c r="I6" s="15">
        <f>F6/D6*100</f>
        <v>40.735387117174085</v>
      </c>
      <c r="J6" s="13">
        <v>4033</v>
      </c>
      <c r="K6" s="13">
        <f aca="true" t="shared" si="0" ref="K6:K23">F6-J6</f>
        <v>476</v>
      </c>
      <c r="L6" s="14">
        <f>F6/J6*100</f>
        <v>111.80262831638979</v>
      </c>
      <c r="M6" s="29"/>
      <c r="N6" s="29"/>
      <c r="O6" s="29"/>
      <c r="P6" s="29"/>
      <c r="Q6" s="29"/>
      <c r="R6" s="29"/>
      <c r="S6" s="29"/>
      <c r="T6" s="29"/>
    </row>
    <row r="7" spans="1:20" ht="12.75">
      <c r="A7" s="17" t="s">
        <v>7</v>
      </c>
      <c r="B7" s="10">
        <v>34574</v>
      </c>
      <c r="C7" s="18">
        <v>40</v>
      </c>
      <c r="D7" s="19">
        <v>10381</v>
      </c>
      <c r="E7" s="20">
        <v>3575</v>
      </c>
      <c r="F7" s="20">
        <v>4388</v>
      </c>
      <c r="G7" s="21">
        <f>F7/E7*100</f>
        <v>122.74125874125875</v>
      </c>
      <c r="H7" s="21">
        <f>F7-E7</f>
        <v>813</v>
      </c>
      <c r="I7" s="33">
        <f>F7/D7*100</f>
        <v>42.26953087371159</v>
      </c>
      <c r="J7" s="20">
        <v>3952</v>
      </c>
      <c r="K7" s="34">
        <f t="shared" si="0"/>
        <v>436</v>
      </c>
      <c r="L7" s="21">
        <f>F7/J7*100</f>
        <v>111.03238866396761</v>
      </c>
      <c r="M7" s="30"/>
      <c r="N7" s="30"/>
      <c r="O7" s="30"/>
      <c r="P7" s="30"/>
      <c r="Q7" s="30"/>
      <c r="R7" s="30"/>
      <c r="S7" s="30"/>
      <c r="T7" s="30"/>
    </row>
    <row r="8" spans="1:20" ht="27" customHeight="1">
      <c r="A8" s="17" t="s">
        <v>8</v>
      </c>
      <c r="B8" s="10">
        <v>1847</v>
      </c>
      <c r="C8" s="18">
        <v>90</v>
      </c>
      <c r="D8" s="19">
        <v>599</v>
      </c>
      <c r="E8" s="20">
        <v>9</v>
      </c>
      <c r="F8" s="20">
        <v>42</v>
      </c>
      <c r="G8" s="21">
        <f>F8/E8*100</f>
        <v>466.6666666666667</v>
      </c>
      <c r="H8" s="21">
        <f>F8-E8</f>
        <v>33</v>
      </c>
      <c r="I8" s="33">
        <f>F8/D8*100</f>
        <v>7.0116861435726205</v>
      </c>
      <c r="J8" s="20">
        <v>41</v>
      </c>
      <c r="K8" s="34">
        <f t="shared" si="0"/>
        <v>1</v>
      </c>
      <c r="L8" s="21" t="s">
        <v>41</v>
      </c>
      <c r="M8" s="30"/>
      <c r="N8" s="30"/>
      <c r="O8" s="30"/>
      <c r="P8" s="30"/>
      <c r="Q8" s="30"/>
      <c r="R8" s="30"/>
      <c r="S8" s="30"/>
      <c r="T8" s="30"/>
    </row>
    <row r="9" spans="1:20" ht="12.75">
      <c r="A9" s="17" t="s">
        <v>9</v>
      </c>
      <c r="B9" s="10">
        <v>48</v>
      </c>
      <c r="C9" s="18">
        <v>60</v>
      </c>
      <c r="D9" s="19">
        <v>20</v>
      </c>
      <c r="E9" s="20"/>
      <c r="F9" s="20">
        <v>1</v>
      </c>
      <c r="G9" s="21"/>
      <c r="H9" s="21">
        <f>F9-E9</f>
        <v>1</v>
      </c>
      <c r="I9" s="15"/>
      <c r="J9" s="20">
        <v>5</v>
      </c>
      <c r="K9" s="34">
        <f t="shared" si="0"/>
        <v>-4</v>
      </c>
      <c r="L9" s="21"/>
      <c r="M9" s="30"/>
      <c r="N9" s="30"/>
      <c r="O9" s="30"/>
      <c r="P9" s="30"/>
      <c r="Q9" s="30"/>
      <c r="R9" s="30"/>
      <c r="S9" s="30"/>
      <c r="T9" s="30"/>
    </row>
    <row r="10" spans="1:20" ht="12.75">
      <c r="A10" s="17" t="s">
        <v>20</v>
      </c>
      <c r="B10" s="10">
        <v>648</v>
      </c>
      <c r="C10" s="18">
        <v>100</v>
      </c>
      <c r="D10" s="19">
        <v>69</v>
      </c>
      <c r="E10" s="20">
        <v>25</v>
      </c>
      <c r="F10" s="20">
        <v>69</v>
      </c>
      <c r="G10" s="21">
        <f>F10/E10*100</f>
        <v>276</v>
      </c>
      <c r="H10" s="21">
        <f>F10-E10</f>
        <v>44</v>
      </c>
      <c r="I10" s="33">
        <f>F10/D10*100</f>
        <v>100</v>
      </c>
      <c r="J10" s="20">
        <v>24</v>
      </c>
      <c r="K10" s="34">
        <f t="shared" si="0"/>
        <v>45</v>
      </c>
      <c r="L10" s="21">
        <f>F10/J10*100</f>
        <v>287.5</v>
      </c>
      <c r="M10" s="30"/>
      <c r="N10" s="30"/>
      <c r="O10" s="30"/>
      <c r="P10" s="30"/>
      <c r="Q10" s="30"/>
      <c r="R10" s="30"/>
      <c r="S10" s="30"/>
      <c r="T10" s="30"/>
    </row>
    <row r="11" spans="1:20" ht="12.75">
      <c r="A11" s="17" t="s">
        <v>22</v>
      </c>
      <c r="B11" s="10"/>
      <c r="C11" s="18"/>
      <c r="D11" s="19"/>
      <c r="E11" s="20"/>
      <c r="F11" s="20">
        <v>9</v>
      </c>
      <c r="G11" s="21"/>
      <c r="H11" s="21"/>
      <c r="I11" s="33"/>
      <c r="J11" s="20">
        <v>11</v>
      </c>
      <c r="K11" s="34">
        <f t="shared" si="0"/>
        <v>-2</v>
      </c>
      <c r="L11" s="21"/>
      <c r="M11" s="30"/>
      <c r="N11" s="30"/>
      <c r="O11" s="30"/>
      <c r="P11" s="30"/>
      <c r="Q11" s="30"/>
      <c r="R11" s="30"/>
      <c r="S11" s="30"/>
      <c r="T11" s="30"/>
    </row>
    <row r="12" spans="1:20" s="16" customFormat="1" ht="14.25" customHeight="1">
      <c r="A12" s="9" t="s">
        <v>10</v>
      </c>
      <c r="B12" s="10">
        <f>B14+B15+B16+B18+B19+B20+B21+B22+B17</f>
        <v>14621</v>
      </c>
      <c r="C12" s="11"/>
      <c r="D12" s="12">
        <f>D14+D15+D16+D18+D19+D20+D21+D22+D17</f>
        <v>3669</v>
      </c>
      <c r="E12" s="13">
        <f>E14+E15+E16+E18+E19+E20+E21+E22+E17</f>
        <v>882</v>
      </c>
      <c r="F12" s="13">
        <f>F14+F15+F16+F18+F19+F20+F21+F22+F13+F17</f>
        <v>667</v>
      </c>
      <c r="G12" s="14">
        <f>F12/E12*100</f>
        <v>75.62358276643991</v>
      </c>
      <c r="H12" s="14">
        <f>F12-E12</f>
        <v>-215</v>
      </c>
      <c r="I12" s="15">
        <f>F12/D12*100</f>
        <v>18.1793404197329</v>
      </c>
      <c r="J12" s="13">
        <f>J14+J15+J16+J17+J18+J19+J20+J21+J22</f>
        <v>3147</v>
      </c>
      <c r="K12" s="13">
        <f t="shared" si="0"/>
        <v>-2480</v>
      </c>
      <c r="L12" s="14">
        <f>F12/J12*100</f>
        <v>21.194788687639022</v>
      </c>
      <c r="M12" s="29"/>
      <c r="N12" s="29"/>
      <c r="O12" s="29"/>
      <c r="P12" s="29"/>
      <c r="Q12" s="29"/>
      <c r="R12" s="29"/>
      <c r="S12" s="29"/>
      <c r="T12" s="29"/>
    </row>
    <row r="13" spans="1:20" s="16" customFormat="1" ht="14.25" customHeight="1">
      <c r="A13" s="17" t="s">
        <v>33</v>
      </c>
      <c r="B13" s="10"/>
      <c r="C13" s="11"/>
      <c r="D13" s="12"/>
      <c r="E13" s="13"/>
      <c r="F13" s="34"/>
      <c r="G13" s="14"/>
      <c r="H13" s="14"/>
      <c r="I13" s="15"/>
      <c r="J13" s="13">
        <v>3</v>
      </c>
      <c r="K13" s="34">
        <f t="shared" si="0"/>
        <v>-3</v>
      </c>
      <c r="L13" s="14"/>
      <c r="M13" s="29"/>
      <c r="N13" s="29"/>
      <c r="O13" s="29"/>
      <c r="P13" s="29"/>
      <c r="Q13" s="29"/>
      <c r="R13" s="29"/>
      <c r="S13" s="29"/>
      <c r="T13" s="29"/>
    </row>
    <row r="14" spans="1:20" ht="66.75" customHeight="1">
      <c r="A14" s="17" t="s">
        <v>11</v>
      </c>
      <c r="B14" s="10">
        <v>3390</v>
      </c>
      <c r="C14" s="18">
        <v>50</v>
      </c>
      <c r="D14" s="19">
        <v>890</v>
      </c>
      <c r="E14" s="20">
        <v>100</v>
      </c>
      <c r="F14" s="20">
        <v>190</v>
      </c>
      <c r="G14" s="21">
        <f>F14/E14*100</f>
        <v>190</v>
      </c>
      <c r="H14" s="21">
        <f>F14-E14</f>
        <v>90</v>
      </c>
      <c r="I14" s="33">
        <f>F14/D14*100</f>
        <v>21.34831460674157</v>
      </c>
      <c r="J14" s="20">
        <v>227</v>
      </c>
      <c r="K14" s="34">
        <f t="shared" si="0"/>
        <v>-37</v>
      </c>
      <c r="L14" s="21">
        <f>F14/J14*100</f>
        <v>83.70044052863436</v>
      </c>
      <c r="M14" s="30"/>
      <c r="N14" s="30"/>
      <c r="O14" s="30"/>
      <c r="P14" s="30"/>
      <c r="Q14" s="30"/>
      <c r="R14" s="30"/>
      <c r="S14" s="30"/>
      <c r="T14" s="30"/>
    </row>
    <row r="15" spans="1:20" ht="63.75" customHeight="1">
      <c r="A15" s="17" t="s">
        <v>12</v>
      </c>
      <c r="B15" s="10">
        <v>2400</v>
      </c>
      <c r="C15" s="18">
        <v>100</v>
      </c>
      <c r="D15" s="19">
        <v>1050</v>
      </c>
      <c r="E15" s="20">
        <v>566</v>
      </c>
      <c r="F15" s="20">
        <v>236</v>
      </c>
      <c r="G15" s="21">
        <f>F15/E15*100</f>
        <v>41.69611307420495</v>
      </c>
      <c r="H15" s="21">
        <f>F15-E15</f>
        <v>-330</v>
      </c>
      <c r="I15" s="33">
        <f>F15/D15*100</f>
        <v>22.476190476190478</v>
      </c>
      <c r="J15" s="20">
        <v>205</v>
      </c>
      <c r="K15" s="34">
        <f t="shared" si="0"/>
        <v>31</v>
      </c>
      <c r="L15" s="21">
        <f>F15/J15*100</f>
        <v>115.12195121951218</v>
      </c>
      <c r="M15" s="30"/>
      <c r="N15" s="30"/>
      <c r="O15" s="30"/>
      <c r="P15" s="30"/>
      <c r="Q15" s="30"/>
      <c r="R15" s="30"/>
      <c r="S15" s="30"/>
      <c r="T15" s="30"/>
    </row>
    <row r="16" spans="1:20" ht="52.5" customHeight="1">
      <c r="A16" s="17" t="s">
        <v>13</v>
      </c>
      <c r="B16" s="10">
        <v>64</v>
      </c>
      <c r="C16" s="18">
        <v>100</v>
      </c>
      <c r="D16" s="19"/>
      <c r="E16" s="20"/>
      <c r="F16" s="20"/>
      <c r="G16" s="21"/>
      <c r="H16" s="21">
        <f>F16-E16</f>
        <v>0</v>
      </c>
      <c r="I16" s="33"/>
      <c r="J16" s="20"/>
      <c r="K16" s="34">
        <f t="shared" si="0"/>
        <v>0</v>
      </c>
      <c r="L16" s="21"/>
      <c r="M16" s="30"/>
      <c r="N16" s="30"/>
      <c r="O16" s="30"/>
      <c r="P16" s="30"/>
      <c r="Q16" s="30"/>
      <c r="R16" s="30"/>
      <c r="S16" s="30"/>
      <c r="T16" s="30"/>
    </row>
    <row r="17" spans="1:20" ht="19.5" customHeight="1">
      <c r="A17" s="17" t="s">
        <v>29</v>
      </c>
      <c r="B17" s="10">
        <v>136</v>
      </c>
      <c r="C17" s="18"/>
      <c r="D17" s="19"/>
      <c r="E17" s="20"/>
      <c r="F17" s="20"/>
      <c r="G17" s="21"/>
      <c r="H17" s="21"/>
      <c r="I17" s="33"/>
      <c r="J17" s="20">
        <v>2</v>
      </c>
      <c r="K17" s="34">
        <f t="shared" si="0"/>
        <v>-2</v>
      </c>
      <c r="L17" s="21"/>
      <c r="M17" s="30"/>
      <c r="N17" s="30"/>
      <c r="O17" s="30"/>
      <c r="P17" s="30"/>
      <c r="Q17" s="30"/>
      <c r="R17" s="30"/>
      <c r="S17" s="30"/>
      <c r="T17" s="30"/>
    </row>
    <row r="18" spans="1:20" ht="27.75" customHeight="1">
      <c r="A18" s="17" t="s">
        <v>14</v>
      </c>
      <c r="B18" s="10">
        <v>1837</v>
      </c>
      <c r="C18" s="18">
        <v>40</v>
      </c>
      <c r="D18" s="19">
        <v>680</v>
      </c>
      <c r="E18" s="20">
        <v>90</v>
      </c>
      <c r="F18" s="20">
        <v>41</v>
      </c>
      <c r="G18" s="21"/>
      <c r="H18" s="21">
        <f aca="true" t="shared" si="1" ref="H18:H23">F18-E18</f>
        <v>-49</v>
      </c>
      <c r="I18" s="33">
        <f>F18/D18*100</f>
        <v>6.029411764705882</v>
      </c>
      <c r="J18" s="20">
        <v>5</v>
      </c>
      <c r="K18" s="34">
        <f t="shared" si="0"/>
        <v>36</v>
      </c>
      <c r="L18" s="21">
        <f>F18/J18*100</f>
        <v>819.9999999999999</v>
      </c>
      <c r="M18" s="30"/>
      <c r="N18" s="30"/>
      <c r="O18" s="30"/>
      <c r="P18" s="30"/>
      <c r="Q18" s="30"/>
      <c r="R18" s="30"/>
      <c r="S18" s="30"/>
      <c r="T18" s="30"/>
    </row>
    <row r="19" spans="1:20" ht="77.25" customHeight="1">
      <c r="A19" s="17" t="s">
        <v>15</v>
      </c>
      <c r="B19" s="10">
        <v>4550</v>
      </c>
      <c r="C19" s="18">
        <v>100</v>
      </c>
      <c r="D19" s="19">
        <v>375</v>
      </c>
      <c r="E19" s="20">
        <v>-216</v>
      </c>
      <c r="F19" s="20">
        <v>27</v>
      </c>
      <c r="G19" s="21"/>
      <c r="H19" s="21">
        <f t="shared" si="1"/>
        <v>243</v>
      </c>
      <c r="I19" s="33">
        <f>F19/D19*100</f>
        <v>7.199999999999999</v>
      </c>
      <c r="J19" s="20">
        <v>2105</v>
      </c>
      <c r="K19" s="34">
        <f t="shared" si="0"/>
        <v>-2078</v>
      </c>
      <c r="L19" s="21" t="s">
        <v>42</v>
      </c>
      <c r="M19" s="30"/>
      <c r="N19" s="30"/>
      <c r="O19" s="30"/>
      <c r="P19" s="30"/>
      <c r="Q19" s="30"/>
      <c r="R19" s="30"/>
      <c r="S19" s="30"/>
      <c r="T19" s="30"/>
    </row>
    <row r="20" spans="1:20" ht="52.5" customHeight="1">
      <c r="A20" s="17" t="s">
        <v>16</v>
      </c>
      <c r="B20" s="10">
        <v>630</v>
      </c>
      <c r="C20" s="18">
        <v>50</v>
      </c>
      <c r="D20" s="19">
        <v>-20</v>
      </c>
      <c r="E20" s="20">
        <v>-100</v>
      </c>
      <c r="F20" s="20">
        <v>3</v>
      </c>
      <c r="G20" s="21">
        <v>28.2</v>
      </c>
      <c r="H20" s="21">
        <f t="shared" si="1"/>
        <v>103</v>
      </c>
      <c r="I20" s="33">
        <v>20.3</v>
      </c>
      <c r="J20" s="20">
        <v>438</v>
      </c>
      <c r="K20" s="34">
        <f t="shared" si="0"/>
        <v>-435</v>
      </c>
      <c r="L20" s="21">
        <f>F20/J20*100</f>
        <v>0.684931506849315</v>
      </c>
      <c r="M20" s="30"/>
      <c r="N20" s="30"/>
      <c r="O20" s="30"/>
      <c r="P20" s="30"/>
      <c r="Q20" s="30"/>
      <c r="R20" s="30"/>
      <c r="S20" s="30"/>
      <c r="T20" s="30"/>
    </row>
    <row r="21" spans="1:20" ht="38.25" customHeight="1">
      <c r="A21" s="17" t="s">
        <v>17</v>
      </c>
      <c r="B21" s="10">
        <v>1614</v>
      </c>
      <c r="C21" s="18">
        <v>100</v>
      </c>
      <c r="D21" s="19">
        <v>694</v>
      </c>
      <c r="E21" s="20">
        <v>442</v>
      </c>
      <c r="F21" s="20">
        <v>167</v>
      </c>
      <c r="G21" s="21">
        <v>3.1</v>
      </c>
      <c r="H21" s="21">
        <f t="shared" si="1"/>
        <v>-275</v>
      </c>
      <c r="I21" s="33">
        <f>F21/D21*100</f>
        <v>24.063400576368878</v>
      </c>
      <c r="J21" s="20">
        <v>164</v>
      </c>
      <c r="K21" s="34">
        <f t="shared" si="0"/>
        <v>3</v>
      </c>
      <c r="L21" s="21" t="s">
        <v>43</v>
      </c>
      <c r="M21" s="30"/>
      <c r="N21" s="30"/>
      <c r="O21" s="30"/>
      <c r="P21" s="30"/>
      <c r="Q21" s="30"/>
      <c r="R21" s="30"/>
      <c r="S21" s="30"/>
      <c r="T21" s="30"/>
    </row>
    <row r="22" spans="1:20" ht="18" customHeight="1">
      <c r="A22" s="17" t="s">
        <v>18</v>
      </c>
      <c r="B22" s="10"/>
      <c r="C22" s="18">
        <v>100</v>
      </c>
      <c r="D22" s="19"/>
      <c r="E22" s="20"/>
      <c r="F22" s="20">
        <v>3</v>
      </c>
      <c r="G22" s="14"/>
      <c r="H22" s="21">
        <f t="shared" si="1"/>
        <v>3</v>
      </c>
      <c r="I22" s="15"/>
      <c r="J22" s="20">
        <v>1</v>
      </c>
      <c r="K22" s="34">
        <f t="shared" si="0"/>
        <v>2</v>
      </c>
      <c r="L22" s="21"/>
      <c r="M22" s="30"/>
      <c r="N22" s="30"/>
      <c r="O22" s="30"/>
      <c r="P22" s="30"/>
      <c r="Q22" s="30"/>
      <c r="R22" s="30"/>
      <c r="S22" s="30"/>
      <c r="T22" s="30"/>
    </row>
    <row r="23" spans="1:20" s="25" customFormat="1" ht="17.25" customHeight="1">
      <c r="A23" s="22" t="s">
        <v>19</v>
      </c>
      <c r="B23" s="23">
        <f>B6+B12</f>
        <v>51738</v>
      </c>
      <c r="C23" s="23"/>
      <c r="D23" s="23">
        <f>D6+D12</f>
        <v>14738</v>
      </c>
      <c r="E23" s="24">
        <f>E6+E12</f>
        <v>4491</v>
      </c>
      <c r="F23" s="24">
        <f>F6+F12</f>
        <v>5176</v>
      </c>
      <c r="G23" s="14">
        <f>F23/E23*100</f>
        <v>115.25272767757737</v>
      </c>
      <c r="H23" s="14">
        <f t="shared" si="1"/>
        <v>685</v>
      </c>
      <c r="I23" s="15">
        <f>F23/D23*100</f>
        <v>35.12009770660877</v>
      </c>
      <c r="J23" s="12">
        <f>J6+J12</f>
        <v>7180</v>
      </c>
      <c r="K23" s="13">
        <f t="shared" si="0"/>
        <v>-2004</v>
      </c>
      <c r="L23" s="14">
        <f>F23/J23*100</f>
        <v>72.0891364902507</v>
      </c>
      <c r="M23" s="31"/>
      <c r="N23" s="31"/>
      <c r="O23" s="31"/>
      <c r="P23" s="31"/>
      <c r="Q23" s="31"/>
      <c r="R23" s="31"/>
      <c r="S23" s="31"/>
      <c r="T23" s="31"/>
    </row>
  </sheetData>
  <sheetProtection/>
  <mergeCells count="10">
    <mergeCell ref="A4:A5"/>
    <mergeCell ref="C4:C5"/>
    <mergeCell ref="A2:I2"/>
    <mergeCell ref="E4:I4"/>
    <mergeCell ref="P4:T4"/>
    <mergeCell ref="D4:D5"/>
    <mergeCell ref="J4:J5"/>
    <mergeCell ref="B4:B5"/>
    <mergeCell ref="K4:K5"/>
    <mergeCell ref="L4:L5"/>
  </mergeCells>
  <printOptions horizontalCentered="1"/>
  <pageMargins left="0.2" right="0.17" top="0.78" bottom="0.2362204724409449" header="0.26" footer="0.5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G7" sqref="G7:I7"/>
    </sheetView>
  </sheetViews>
  <sheetFormatPr defaultColWidth="9.140625" defaultRowHeight="12.75"/>
  <cols>
    <col min="1" max="1" width="37.57421875" style="82" customWidth="1"/>
    <col min="2" max="2" width="7.140625" style="82" customWidth="1"/>
    <col min="3" max="3" width="6.8515625" style="82" customWidth="1"/>
    <col min="4" max="4" width="7.421875" style="82" customWidth="1"/>
    <col min="5" max="5" width="6.00390625" style="82" customWidth="1"/>
    <col min="6" max="6" width="4.8515625" style="82" customWidth="1"/>
    <col min="7" max="8" width="5.57421875" style="82" customWidth="1"/>
    <col min="9" max="9" width="8.421875" style="82" customWidth="1"/>
    <col min="10" max="10" width="6.00390625" style="82" customWidth="1"/>
    <col min="11" max="11" width="5.421875" style="82" customWidth="1"/>
    <col min="12" max="12" width="6.421875" style="82" customWidth="1"/>
    <col min="13" max="16384" width="9.140625" style="82" customWidth="1"/>
  </cols>
  <sheetData>
    <row r="1" spans="1:12" ht="12.75">
      <c r="A1" s="81" t="s">
        <v>203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3" spans="1:12" ht="12.75">
      <c r="A3" s="83" t="s">
        <v>52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5" spans="1:12" ht="12.75">
      <c r="A5" s="83" t="s">
        <v>53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7" spans="1:12" ht="12.75">
      <c r="A7" s="84"/>
      <c r="B7" s="85" t="s">
        <v>0</v>
      </c>
      <c r="C7" s="85" t="s">
        <v>54</v>
      </c>
      <c r="D7" s="86" t="s">
        <v>55</v>
      </c>
      <c r="E7" s="87" t="s">
        <v>204</v>
      </c>
      <c r="F7" s="88"/>
      <c r="G7" s="89" t="s">
        <v>205</v>
      </c>
      <c r="H7" s="90"/>
      <c r="I7" s="91"/>
      <c r="J7" s="85" t="s">
        <v>206</v>
      </c>
      <c r="K7" s="92" t="s">
        <v>58</v>
      </c>
      <c r="L7" s="93" t="s">
        <v>26</v>
      </c>
    </row>
    <row r="8" spans="1:12" ht="16.5">
      <c r="A8" s="94"/>
      <c r="B8" s="95"/>
      <c r="C8" s="95"/>
      <c r="D8" s="96"/>
      <c r="E8" s="97" t="s">
        <v>1</v>
      </c>
      <c r="F8" s="97" t="s">
        <v>2</v>
      </c>
      <c r="G8" s="98" t="s">
        <v>59</v>
      </c>
      <c r="H8" s="99" t="s">
        <v>58</v>
      </c>
      <c r="I8" s="100" t="s">
        <v>207</v>
      </c>
      <c r="J8" s="95"/>
      <c r="K8" s="101"/>
      <c r="L8" s="102"/>
    </row>
    <row r="9" spans="1:12" ht="12.75">
      <c r="A9" s="103" t="s">
        <v>61</v>
      </c>
      <c r="B9" s="104" t="s">
        <v>62</v>
      </c>
      <c r="C9" s="105"/>
      <c r="D9" s="106" t="s">
        <v>63</v>
      </c>
      <c r="E9" s="106" t="s">
        <v>208</v>
      </c>
      <c r="F9" s="106" t="s">
        <v>209</v>
      </c>
      <c r="G9" s="103" t="s">
        <v>210</v>
      </c>
      <c r="H9" s="104" t="s">
        <v>211</v>
      </c>
      <c r="I9" s="106" t="s">
        <v>212</v>
      </c>
      <c r="J9" s="104" t="s">
        <v>213</v>
      </c>
      <c r="K9" s="104" t="s">
        <v>214</v>
      </c>
      <c r="L9" s="104" t="s">
        <v>215</v>
      </c>
    </row>
    <row r="10" spans="1:12" ht="12.75">
      <c r="A10" s="107" t="s">
        <v>7</v>
      </c>
      <c r="B10" s="104" t="s">
        <v>72</v>
      </c>
      <c r="C10" s="108" t="s">
        <v>73</v>
      </c>
      <c r="D10" s="109" t="s">
        <v>74</v>
      </c>
      <c r="E10" s="110" t="s">
        <v>216</v>
      </c>
      <c r="F10" s="110" t="s">
        <v>217</v>
      </c>
      <c r="G10" s="107" t="s">
        <v>218</v>
      </c>
      <c r="H10" s="110" t="s">
        <v>219</v>
      </c>
      <c r="I10" s="109" t="s">
        <v>220</v>
      </c>
      <c r="J10" s="110" t="s">
        <v>221</v>
      </c>
      <c r="K10" s="110" t="s">
        <v>222</v>
      </c>
      <c r="L10" s="110" t="s">
        <v>223</v>
      </c>
    </row>
    <row r="11" spans="1:12" ht="19.5">
      <c r="A11" s="111" t="s">
        <v>8</v>
      </c>
      <c r="B11" s="104" t="s">
        <v>83</v>
      </c>
      <c r="C11" s="108" t="s">
        <v>84</v>
      </c>
      <c r="D11" s="109" t="s">
        <v>85</v>
      </c>
      <c r="E11" s="110" t="s">
        <v>224</v>
      </c>
      <c r="F11" s="110" t="s">
        <v>225</v>
      </c>
      <c r="G11" s="107" t="s">
        <v>226</v>
      </c>
      <c r="H11" s="110" t="s">
        <v>227</v>
      </c>
      <c r="I11" s="109" t="s">
        <v>228</v>
      </c>
      <c r="J11" s="110" t="s">
        <v>178</v>
      </c>
      <c r="K11" s="110" t="s">
        <v>135</v>
      </c>
      <c r="L11" s="110" t="s">
        <v>229</v>
      </c>
    </row>
    <row r="12" spans="1:12" ht="12.75">
      <c r="A12" s="107" t="s">
        <v>9</v>
      </c>
      <c r="B12" s="104" t="s">
        <v>94</v>
      </c>
      <c r="C12" s="108" t="s">
        <v>95</v>
      </c>
      <c r="D12" s="109" t="s">
        <v>96</v>
      </c>
      <c r="E12" s="105"/>
      <c r="F12" s="105"/>
      <c r="G12" s="105"/>
      <c r="H12" s="110" t="s">
        <v>144</v>
      </c>
      <c r="I12" s="105"/>
      <c r="J12" s="110" t="s">
        <v>145</v>
      </c>
      <c r="K12" s="110" t="s">
        <v>146</v>
      </c>
      <c r="L12" s="110" t="s">
        <v>144</v>
      </c>
    </row>
    <row r="13" spans="1:12" ht="12.75">
      <c r="A13" s="107" t="s">
        <v>99</v>
      </c>
      <c r="B13" s="104" t="s">
        <v>100</v>
      </c>
      <c r="C13" s="108" t="s">
        <v>101</v>
      </c>
      <c r="D13" s="109" t="s">
        <v>102</v>
      </c>
      <c r="E13" s="110" t="s">
        <v>230</v>
      </c>
      <c r="F13" s="110" t="s">
        <v>231</v>
      </c>
      <c r="G13" s="107" t="s">
        <v>232</v>
      </c>
      <c r="H13" s="110" t="s">
        <v>233</v>
      </c>
      <c r="I13" s="109" t="s">
        <v>234</v>
      </c>
      <c r="J13" s="110" t="s">
        <v>235</v>
      </c>
      <c r="K13" s="110" t="s">
        <v>236</v>
      </c>
      <c r="L13" s="110" t="s">
        <v>237</v>
      </c>
    </row>
    <row r="14" spans="1:12" ht="12.75">
      <c r="A14" s="103" t="s">
        <v>10</v>
      </c>
      <c r="B14" s="104" t="s">
        <v>110</v>
      </c>
      <c r="C14" s="105"/>
      <c r="D14" s="106" t="s">
        <v>238</v>
      </c>
      <c r="E14" s="104" t="s">
        <v>124</v>
      </c>
      <c r="F14" s="104" t="s">
        <v>239</v>
      </c>
      <c r="G14" s="103" t="s">
        <v>240</v>
      </c>
      <c r="H14" s="104" t="s">
        <v>241</v>
      </c>
      <c r="I14" s="106" t="s">
        <v>242</v>
      </c>
      <c r="J14" s="104" t="s">
        <v>243</v>
      </c>
      <c r="K14" s="104" t="s">
        <v>244</v>
      </c>
      <c r="L14" s="104" t="s">
        <v>245</v>
      </c>
    </row>
    <row r="15" spans="1:12" ht="48.75">
      <c r="A15" s="111" t="s">
        <v>246</v>
      </c>
      <c r="B15" s="112" t="s">
        <v>121</v>
      </c>
      <c r="C15" s="97" t="s">
        <v>122</v>
      </c>
      <c r="D15" s="113" t="s">
        <v>123</v>
      </c>
      <c r="E15" s="99" t="s">
        <v>101</v>
      </c>
      <c r="F15" s="99" t="s">
        <v>247</v>
      </c>
      <c r="G15" s="114" t="s">
        <v>248</v>
      </c>
      <c r="H15" s="99" t="s">
        <v>249</v>
      </c>
      <c r="I15" s="113" t="s">
        <v>250</v>
      </c>
      <c r="J15" s="99" t="s">
        <v>251</v>
      </c>
      <c r="K15" s="99" t="s">
        <v>252</v>
      </c>
      <c r="L15" s="99" t="s">
        <v>253</v>
      </c>
    </row>
    <row r="16" spans="1:12" ht="48.75">
      <c r="A16" s="111" t="s">
        <v>12</v>
      </c>
      <c r="B16" s="112" t="s">
        <v>75</v>
      </c>
      <c r="C16" s="97" t="s">
        <v>101</v>
      </c>
      <c r="D16" s="113" t="s">
        <v>133</v>
      </c>
      <c r="E16" s="99" t="s">
        <v>254</v>
      </c>
      <c r="F16" s="99" t="s">
        <v>255</v>
      </c>
      <c r="G16" s="114" t="s">
        <v>256</v>
      </c>
      <c r="H16" s="99" t="s">
        <v>257</v>
      </c>
      <c r="I16" s="113" t="s">
        <v>258</v>
      </c>
      <c r="J16" s="99" t="s">
        <v>259</v>
      </c>
      <c r="K16" s="99" t="s">
        <v>260</v>
      </c>
      <c r="L16" s="99" t="s">
        <v>261</v>
      </c>
    </row>
    <row r="17" spans="1:12" ht="39">
      <c r="A17" s="115" t="s">
        <v>13</v>
      </c>
      <c r="B17" s="112" t="s">
        <v>143</v>
      </c>
      <c r="C17" s="97" t="s">
        <v>101</v>
      </c>
      <c r="D17" s="113" t="s">
        <v>101</v>
      </c>
      <c r="E17" s="105"/>
      <c r="F17" s="105"/>
      <c r="G17" s="105"/>
      <c r="H17" s="99" t="s">
        <v>144</v>
      </c>
      <c r="I17" s="105"/>
      <c r="J17" s="105"/>
      <c r="K17" s="99" t="s">
        <v>180</v>
      </c>
      <c r="L17" s="105"/>
    </row>
    <row r="18" spans="1:12" ht="12.75">
      <c r="A18" s="107" t="s">
        <v>262</v>
      </c>
      <c r="B18" s="104" t="s">
        <v>147</v>
      </c>
      <c r="C18" s="108" t="s">
        <v>73</v>
      </c>
      <c r="D18" s="109" t="s">
        <v>148</v>
      </c>
      <c r="E18" s="110" t="s">
        <v>235</v>
      </c>
      <c r="F18" s="110" t="s">
        <v>96</v>
      </c>
      <c r="G18" s="107" t="s">
        <v>263</v>
      </c>
      <c r="H18" s="110" t="s">
        <v>264</v>
      </c>
      <c r="I18" s="109" t="s">
        <v>265</v>
      </c>
      <c r="J18" s="110" t="s">
        <v>266</v>
      </c>
      <c r="K18" s="110" t="s">
        <v>267</v>
      </c>
      <c r="L18" s="110" t="s">
        <v>268</v>
      </c>
    </row>
    <row r="19" spans="1:12" ht="58.5">
      <c r="A19" s="111" t="s">
        <v>15</v>
      </c>
      <c r="B19" s="112" t="s">
        <v>158</v>
      </c>
      <c r="C19" s="97" t="s">
        <v>101</v>
      </c>
      <c r="D19" s="105"/>
      <c r="E19" s="105"/>
      <c r="F19" s="99" t="s">
        <v>235</v>
      </c>
      <c r="G19" s="105"/>
      <c r="H19" s="99" t="s">
        <v>269</v>
      </c>
      <c r="I19" s="105"/>
      <c r="J19" s="99" t="s">
        <v>270</v>
      </c>
      <c r="K19" s="99" t="s">
        <v>267</v>
      </c>
      <c r="L19" s="99" t="s">
        <v>271</v>
      </c>
    </row>
    <row r="20" spans="1:12" ht="39">
      <c r="A20" s="111" t="s">
        <v>16</v>
      </c>
      <c r="B20" s="112" t="s">
        <v>163</v>
      </c>
      <c r="C20" s="97" t="s">
        <v>122</v>
      </c>
      <c r="D20" s="113" t="s">
        <v>164</v>
      </c>
      <c r="E20" s="99" t="s">
        <v>272</v>
      </c>
      <c r="F20" s="99" t="s">
        <v>273</v>
      </c>
      <c r="G20" s="114" t="s">
        <v>166</v>
      </c>
      <c r="H20" s="99" t="s">
        <v>274</v>
      </c>
      <c r="I20" s="113" t="s">
        <v>166</v>
      </c>
      <c r="J20" s="99" t="s">
        <v>159</v>
      </c>
      <c r="K20" s="99" t="s">
        <v>94</v>
      </c>
      <c r="L20" s="99" t="s">
        <v>275</v>
      </c>
    </row>
    <row r="21" spans="1:12" ht="19.5">
      <c r="A21" s="111" t="s">
        <v>276</v>
      </c>
      <c r="B21" s="104" t="s">
        <v>171</v>
      </c>
      <c r="C21" s="108" t="s">
        <v>101</v>
      </c>
      <c r="D21" s="109" t="s">
        <v>172</v>
      </c>
      <c r="E21" s="110" t="s">
        <v>277</v>
      </c>
      <c r="F21" s="110" t="s">
        <v>278</v>
      </c>
      <c r="G21" s="107" t="s">
        <v>279</v>
      </c>
      <c r="H21" s="110" t="s">
        <v>280</v>
      </c>
      <c r="I21" s="109" t="s">
        <v>281</v>
      </c>
      <c r="J21" s="110" t="s">
        <v>282</v>
      </c>
      <c r="K21" s="110" t="s">
        <v>283</v>
      </c>
      <c r="L21" s="110" t="s">
        <v>284</v>
      </c>
    </row>
    <row r="22" spans="1:12" ht="12.75">
      <c r="A22" s="107" t="s">
        <v>18</v>
      </c>
      <c r="B22" s="105"/>
      <c r="C22" s="108" t="s">
        <v>101</v>
      </c>
      <c r="D22" s="109" t="s">
        <v>145</v>
      </c>
      <c r="E22" s="105"/>
      <c r="F22" s="105"/>
      <c r="G22" s="105"/>
      <c r="H22" s="110" t="s">
        <v>144</v>
      </c>
      <c r="I22" s="105"/>
      <c r="J22" s="110" t="s">
        <v>145</v>
      </c>
      <c r="K22" s="110" t="s">
        <v>146</v>
      </c>
      <c r="L22" s="110" t="s">
        <v>144</v>
      </c>
    </row>
    <row r="23" spans="1:12" ht="12.75">
      <c r="A23" s="116" t="s">
        <v>183</v>
      </c>
      <c r="B23" s="106" t="s">
        <v>184</v>
      </c>
      <c r="C23" s="105"/>
      <c r="D23" s="106" t="s">
        <v>185</v>
      </c>
      <c r="E23" s="106" t="s">
        <v>285</v>
      </c>
      <c r="F23" s="106" t="s">
        <v>286</v>
      </c>
      <c r="G23" s="103" t="s">
        <v>287</v>
      </c>
      <c r="H23" s="104" t="s">
        <v>288</v>
      </c>
      <c r="I23" s="106" t="s">
        <v>289</v>
      </c>
      <c r="J23" s="106" t="s">
        <v>290</v>
      </c>
      <c r="K23" s="104" t="s">
        <v>291</v>
      </c>
      <c r="L23" s="104" t="s">
        <v>292</v>
      </c>
    </row>
    <row r="24" spans="1:12" ht="12.75">
      <c r="A24" s="107" t="s">
        <v>194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</row>
    <row r="25" spans="1:12" ht="12.75">
      <c r="A25" s="103" t="s">
        <v>293</v>
      </c>
      <c r="B25" s="104" t="s">
        <v>184</v>
      </c>
      <c r="C25" s="105"/>
      <c r="D25" s="104" t="s">
        <v>185</v>
      </c>
      <c r="E25" s="104" t="s">
        <v>285</v>
      </c>
      <c r="F25" s="104" t="s">
        <v>286</v>
      </c>
      <c r="G25" s="103" t="s">
        <v>287</v>
      </c>
      <c r="H25" s="104" t="s">
        <v>294</v>
      </c>
      <c r="I25" s="104" t="s">
        <v>289</v>
      </c>
      <c r="J25" s="104" t="s">
        <v>290</v>
      </c>
      <c r="K25" s="104" t="s">
        <v>291</v>
      </c>
      <c r="L25" s="104" t="s">
        <v>292</v>
      </c>
    </row>
  </sheetData>
  <sheetProtection/>
  <mergeCells count="12">
    <mergeCell ref="K7:K8"/>
    <mergeCell ref="L7:L8"/>
    <mergeCell ref="A1:L1"/>
    <mergeCell ref="A3:L3"/>
    <mergeCell ref="A5:L5"/>
    <mergeCell ref="A7:A8"/>
    <mergeCell ref="B7:B8"/>
    <mergeCell ref="C7:C8"/>
    <mergeCell ref="D7:D8"/>
    <mergeCell ref="E7:F7"/>
    <mergeCell ref="G7:I7"/>
    <mergeCell ref="J7:J8"/>
  </mergeCells>
  <printOptions/>
  <pageMargins left="0.61" right="0.11" top="0.984251968503937" bottom="0.984251968503937" header="0.5118110236220472" footer="0.5118110236220472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36.140625" style="82" customWidth="1"/>
    <col min="2" max="2" width="7.140625" style="82" customWidth="1"/>
    <col min="3" max="3" width="6.8515625" style="82" customWidth="1"/>
    <col min="4" max="4" width="7.421875" style="82" customWidth="1"/>
    <col min="5" max="5" width="6.00390625" style="82" customWidth="1"/>
    <col min="6" max="6" width="4.8515625" style="82" customWidth="1"/>
    <col min="7" max="8" width="5.57421875" style="82" customWidth="1"/>
    <col min="9" max="9" width="8.140625" style="82" customWidth="1"/>
    <col min="10" max="10" width="7.8515625" style="82" customWidth="1"/>
    <col min="11" max="11" width="6.00390625" style="82" customWidth="1"/>
    <col min="12" max="12" width="6.421875" style="82" customWidth="1"/>
    <col min="13" max="16384" width="9.140625" style="82" customWidth="1"/>
  </cols>
  <sheetData>
    <row r="1" ht="25.5">
      <c r="A1" s="117"/>
    </row>
    <row r="3" spans="1:12" ht="12.75">
      <c r="A3" s="118" t="s">
        <v>24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9.5" customHeight="1">
      <c r="A4" s="83" t="s">
        <v>295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6" spans="1:12" ht="12.75">
      <c r="A6" s="84"/>
      <c r="B6" s="85" t="s">
        <v>0</v>
      </c>
      <c r="C6" s="85" t="s">
        <v>54</v>
      </c>
      <c r="D6" s="86" t="s">
        <v>55</v>
      </c>
      <c r="E6" s="119" t="s">
        <v>296</v>
      </c>
      <c r="F6" s="120"/>
      <c r="G6" s="120"/>
      <c r="H6" s="120"/>
      <c r="I6" s="121"/>
      <c r="J6" s="85" t="s">
        <v>297</v>
      </c>
      <c r="K6" s="92" t="s">
        <v>58</v>
      </c>
      <c r="L6" s="93" t="s">
        <v>26</v>
      </c>
    </row>
    <row r="7" spans="1:12" ht="16.5">
      <c r="A7" s="94"/>
      <c r="B7" s="95"/>
      <c r="C7" s="95"/>
      <c r="D7" s="96"/>
      <c r="E7" s="97" t="s">
        <v>1</v>
      </c>
      <c r="F7" s="97" t="s">
        <v>2</v>
      </c>
      <c r="G7" s="98" t="s">
        <v>59</v>
      </c>
      <c r="H7" s="99" t="s">
        <v>58</v>
      </c>
      <c r="I7" s="100" t="s">
        <v>207</v>
      </c>
      <c r="J7" s="95"/>
      <c r="K7" s="101"/>
      <c r="L7" s="102"/>
    </row>
    <row r="8" spans="1:12" ht="12.75">
      <c r="A8" s="103" t="s">
        <v>61</v>
      </c>
      <c r="B8" s="104" t="s">
        <v>62</v>
      </c>
      <c r="C8" s="105"/>
      <c r="D8" s="106" t="s">
        <v>63</v>
      </c>
      <c r="E8" s="106" t="s">
        <v>298</v>
      </c>
      <c r="F8" s="106" t="s">
        <v>299</v>
      </c>
      <c r="G8" s="103" t="s">
        <v>300</v>
      </c>
      <c r="H8" s="104" t="s">
        <v>301</v>
      </c>
      <c r="I8" s="106" t="s">
        <v>302</v>
      </c>
      <c r="J8" s="104" t="s">
        <v>303</v>
      </c>
      <c r="K8" s="104" t="s">
        <v>304</v>
      </c>
      <c r="L8" s="104" t="s">
        <v>305</v>
      </c>
    </row>
    <row r="9" spans="1:12" ht="12.75">
      <c r="A9" s="107" t="s">
        <v>7</v>
      </c>
      <c r="B9" s="104" t="s">
        <v>72</v>
      </c>
      <c r="C9" s="108" t="s">
        <v>73</v>
      </c>
      <c r="D9" s="109" t="s">
        <v>74</v>
      </c>
      <c r="E9" s="110" t="s">
        <v>306</v>
      </c>
      <c r="F9" s="110" t="s">
        <v>307</v>
      </c>
      <c r="G9" s="107" t="s">
        <v>308</v>
      </c>
      <c r="H9" s="110" t="s">
        <v>309</v>
      </c>
      <c r="I9" s="109" t="s">
        <v>310</v>
      </c>
      <c r="J9" s="110" t="s">
        <v>311</v>
      </c>
      <c r="K9" s="110" t="s">
        <v>312</v>
      </c>
      <c r="L9" s="110" t="s">
        <v>313</v>
      </c>
    </row>
    <row r="10" spans="1:12" ht="19.5">
      <c r="A10" s="111" t="s">
        <v>8</v>
      </c>
      <c r="B10" s="104" t="s">
        <v>83</v>
      </c>
      <c r="C10" s="108" t="s">
        <v>84</v>
      </c>
      <c r="D10" s="109" t="s">
        <v>85</v>
      </c>
      <c r="E10" s="110" t="s">
        <v>314</v>
      </c>
      <c r="F10" s="110" t="s">
        <v>315</v>
      </c>
      <c r="G10" s="107" t="s">
        <v>316</v>
      </c>
      <c r="H10" s="110" t="s">
        <v>317</v>
      </c>
      <c r="I10" s="109" t="s">
        <v>318</v>
      </c>
      <c r="J10" s="110" t="s">
        <v>319</v>
      </c>
      <c r="K10" s="110" t="s">
        <v>320</v>
      </c>
      <c r="L10" s="110" t="s">
        <v>321</v>
      </c>
    </row>
    <row r="11" spans="1:12" ht="12.75">
      <c r="A11" s="107" t="s">
        <v>9</v>
      </c>
      <c r="B11" s="104" t="s">
        <v>94</v>
      </c>
      <c r="C11" s="108" t="s">
        <v>95</v>
      </c>
      <c r="D11" s="109" t="s">
        <v>96</v>
      </c>
      <c r="E11" s="110" t="s">
        <v>96</v>
      </c>
      <c r="F11" s="110" t="s">
        <v>145</v>
      </c>
      <c r="G11" s="105"/>
      <c r="H11" s="110" t="s">
        <v>322</v>
      </c>
      <c r="I11" s="105"/>
      <c r="J11" s="110" t="s">
        <v>267</v>
      </c>
      <c r="K11" s="110" t="s">
        <v>108</v>
      </c>
      <c r="L11" s="110" t="s">
        <v>323</v>
      </c>
    </row>
    <row r="12" spans="1:12" ht="12.75">
      <c r="A12" s="107" t="s">
        <v>99</v>
      </c>
      <c r="B12" s="104" t="s">
        <v>100</v>
      </c>
      <c r="C12" s="108" t="s">
        <v>101</v>
      </c>
      <c r="D12" s="109" t="s">
        <v>102</v>
      </c>
      <c r="E12" s="110" t="s">
        <v>324</v>
      </c>
      <c r="F12" s="110" t="s">
        <v>325</v>
      </c>
      <c r="G12" s="107" t="s">
        <v>284</v>
      </c>
      <c r="H12" s="110" t="s">
        <v>326</v>
      </c>
      <c r="I12" s="109" t="s">
        <v>327</v>
      </c>
      <c r="J12" s="110" t="s">
        <v>328</v>
      </c>
      <c r="K12" s="110" t="s">
        <v>329</v>
      </c>
      <c r="L12" s="110" t="s">
        <v>330</v>
      </c>
    </row>
    <row r="13" spans="1:12" ht="12.75">
      <c r="A13" s="103" t="s">
        <v>10</v>
      </c>
      <c r="B13" s="104" t="s">
        <v>110</v>
      </c>
      <c r="C13" s="105"/>
      <c r="D13" s="106" t="s">
        <v>331</v>
      </c>
      <c r="E13" s="104" t="s">
        <v>332</v>
      </c>
      <c r="F13" s="104" t="s">
        <v>333</v>
      </c>
      <c r="G13" s="103" t="s">
        <v>334</v>
      </c>
      <c r="H13" s="104" t="s">
        <v>335</v>
      </c>
      <c r="I13" s="106" t="s">
        <v>336</v>
      </c>
      <c r="J13" s="104" t="s">
        <v>222</v>
      </c>
      <c r="K13" s="104" t="s">
        <v>337</v>
      </c>
      <c r="L13" s="104" t="s">
        <v>338</v>
      </c>
    </row>
    <row r="14" spans="1:12" ht="48.75">
      <c r="A14" s="111" t="s">
        <v>339</v>
      </c>
      <c r="B14" s="112" t="s">
        <v>121</v>
      </c>
      <c r="C14" s="97" t="s">
        <v>122</v>
      </c>
      <c r="D14" s="113" t="s">
        <v>123</v>
      </c>
      <c r="E14" s="99" t="s">
        <v>101</v>
      </c>
      <c r="F14" s="99" t="s">
        <v>340</v>
      </c>
      <c r="G14" s="114" t="s">
        <v>341</v>
      </c>
      <c r="H14" s="99" t="s">
        <v>160</v>
      </c>
      <c r="I14" s="113" t="s">
        <v>342</v>
      </c>
      <c r="J14" s="99" t="s">
        <v>103</v>
      </c>
      <c r="K14" s="99" t="s">
        <v>343</v>
      </c>
      <c r="L14" s="99" t="s">
        <v>344</v>
      </c>
    </row>
    <row r="15" spans="1:12" ht="48.75">
      <c r="A15" s="111" t="s">
        <v>12</v>
      </c>
      <c r="B15" s="112" t="s">
        <v>75</v>
      </c>
      <c r="C15" s="97" t="s">
        <v>101</v>
      </c>
      <c r="D15" s="113" t="s">
        <v>133</v>
      </c>
      <c r="E15" s="99" t="s">
        <v>254</v>
      </c>
      <c r="F15" s="99" t="s">
        <v>345</v>
      </c>
      <c r="G15" s="114" t="s">
        <v>346</v>
      </c>
      <c r="H15" s="99" t="s">
        <v>347</v>
      </c>
      <c r="I15" s="113" t="s">
        <v>348</v>
      </c>
      <c r="J15" s="99" t="s">
        <v>349</v>
      </c>
      <c r="K15" s="99" t="s">
        <v>350</v>
      </c>
      <c r="L15" s="99" t="s">
        <v>351</v>
      </c>
    </row>
    <row r="16" spans="1:12" ht="39">
      <c r="A16" s="115" t="s">
        <v>13</v>
      </c>
      <c r="B16" s="112" t="s">
        <v>143</v>
      </c>
      <c r="C16" s="97" t="s">
        <v>101</v>
      </c>
      <c r="D16" s="113" t="s">
        <v>101</v>
      </c>
      <c r="E16" s="99" t="s">
        <v>101</v>
      </c>
      <c r="F16" s="99" t="s">
        <v>352</v>
      </c>
      <c r="G16" s="114" t="s">
        <v>353</v>
      </c>
      <c r="H16" s="99" t="s">
        <v>354</v>
      </c>
      <c r="I16" s="113" t="s">
        <v>353</v>
      </c>
      <c r="J16" s="105"/>
      <c r="K16" s="99" t="s">
        <v>352</v>
      </c>
      <c r="L16" s="105"/>
    </row>
    <row r="17" spans="1:12" ht="12.75">
      <c r="A17" s="107" t="s">
        <v>262</v>
      </c>
      <c r="B17" s="104" t="s">
        <v>147</v>
      </c>
      <c r="C17" s="108" t="s">
        <v>73</v>
      </c>
      <c r="D17" s="109" t="s">
        <v>148</v>
      </c>
      <c r="E17" s="110" t="s">
        <v>355</v>
      </c>
      <c r="F17" s="110" t="s">
        <v>97</v>
      </c>
      <c r="G17" s="107" t="s">
        <v>356</v>
      </c>
      <c r="H17" s="110" t="s">
        <v>357</v>
      </c>
      <c r="I17" s="109" t="s">
        <v>358</v>
      </c>
      <c r="J17" s="110" t="s">
        <v>140</v>
      </c>
      <c r="K17" s="110" t="s">
        <v>359</v>
      </c>
      <c r="L17" s="110" t="s">
        <v>360</v>
      </c>
    </row>
    <row r="18" spans="1:12" ht="58.5">
      <c r="A18" s="111" t="s">
        <v>15</v>
      </c>
      <c r="B18" s="112" t="s">
        <v>158</v>
      </c>
      <c r="C18" s="97" t="s">
        <v>101</v>
      </c>
      <c r="D18" s="105"/>
      <c r="E18" s="105"/>
      <c r="F18" s="99" t="s">
        <v>355</v>
      </c>
      <c r="G18" s="105"/>
      <c r="H18" s="99" t="s">
        <v>361</v>
      </c>
      <c r="I18" s="105"/>
      <c r="J18" s="105"/>
      <c r="K18" s="99" t="s">
        <v>355</v>
      </c>
      <c r="L18" s="105"/>
    </row>
    <row r="19" spans="1:12" ht="39">
      <c r="A19" s="111" t="s">
        <v>16</v>
      </c>
      <c r="B19" s="112" t="s">
        <v>163</v>
      </c>
      <c r="C19" s="97" t="s">
        <v>122</v>
      </c>
      <c r="D19" s="113" t="s">
        <v>164</v>
      </c>
      <c r="E19" s="99" t="s">
        <v>159</v>
      </c>
      <c r="F19" s="99" t="s">
        <v>362</v>
      </c>
      <c r="G19" s="114" t="s">
        <v>363</v>
      </c>
      <c r="H19" s="99" t="s">
        <v>364</v>
      </c>
      <c r="I19" s="113" t="s">
        <v>166</v>
      </c>
      <c r="J19" s="99" t="s">
        <v>161</v>
      </c>
      <c r="K19" s="99" t="s">
        <v>365</v>
      </c>
      <c r="L19" s="99" t="s">
        <v>366</v>
      </c>
    </row>
    <row r="20" spans="1:12" ht="19.5">
      <c r="A20" s="115" t="s">
        <v>276</v>
      </c>
      <c r="B20" s="104" t="s">
        <v>171</v>
      </c>
      <c r="C20" s="108" t="s">
        <v>101</v>
      </c>
      <c r="D20" s="109" t="s">
        <v>172</v>
      </c>
      <c r="E20" s="110" t="s">
        <v>367</v>
      </c>
      <c r="F20" s="110" t="s">
        <v>368</v>
      </c>
      <c r="G20" s="122" t="s">
        <v>369</v>
      </c>
      <c r="H20" s="110" t="s">
        <v>370</v>
      </c>
      <c r="I20" s="109" t="s">
        <v>371</v>
      </c>
      <c r="J20" s="110" t="s">
        <v>372</v>
      </c>
      <c r="K20" s="110" t="s">
        <v>373</v>
      </c>
      <c r="L20" s="110" t="s">
        <v>374</v>
      </c>
    </row>
    <row r="21" spans="1:12" ht="12.75">
      <c r="A21" s="107" t="s">
        <v>18</v>
      </c>
      <c r="B21" s="105"/>
      <c r="C21" s="108" t="s">
        <v>101</v>
      </c>
      <c r="D21" s="109" t="s">
        <v>140</v>
      </c>
      <c r="E21" s="105"/>
      <c r="F21" s="110" t="s">
        <v>92</v>
      </c>
      <c r="G21" s="105"/>
      <c r="H21" s="110" t="s">
        <v>375</v>
      </c>
      <c r="I21" s="105"/>
      <c r="J21" s="110" t="s">
        <v>140</v>
      </c>
      <c r="K21" s="110" t="s">
        <v>376</v>
      </c>
      <c r="L21" s="110" t="s">
        <v>377</v>
      </c>
    </row>
    <row r="22" spans="1:12" ht="12.75">
      <c r="A22" s="116" t="s">
        <v>183</v>
      </c>
      <c r="B22" s="106" t="s">
        <v>184</v>
      </c>
      <c r="C22" s="105"/>
      <c r="D22" s="106" t="s">
        <v>185</v>
      </c>
      <c r="E22" s="106" t="s">
        <v>378</v>
      </c>
      <c r="F22" s="106" t="s">
        <v>379</v>
      </c>
      <c r="G22" s="103" t="s">
        <v>380</v>
      </c>
      <c r="H22" s="104" t="s">
        <v>381</v>
      </c>
      <c r="I22" s="106" t="s">
        <v>382</v>
      </c>
      <c r="J22" s="106" t="s">
        <v>383</v>
      </c>
      <c r="K22" s="104" t="s">
        <v>384</v>
      </c>
      <c r="L22" s="104" t="s">
        <v>385</v>
      </c>
    </row>
    <row r="23" spans="1:12" ht="12.75">
      <c r="A23" s="107" t="s">
        <v>194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</row>
    <row r="24" spans="1:12" ht="12.75">
      <c r="A24" s="103" t="s">
        <v>386</v>
      </c>
      <c r="B24" s="104" t="s">
        <v>184</v>
      </c>
      <c r="C24" s="105"/>
      <c r="D24" s="104" t="s">
        <v>185</v>
      </c>
      <c r="E24" s="104" t="s">
        <v>378</v>
      </c>
      <c r="F24" s="104" t="s">
        <v>379</v>
      </c>
      <c r="G24" s="103" t="s">
        <v>380</v>
      </c>
      <c r="H24" s="104" t="s">
        <v>387</v>
      </c>
      <c r="I24" s="104" t="s">
        <v>382</v>
      </c>
      <c r="J24" s="104" t="s">
        <v>383</v>
      </c>
      <c r="K24" s="104" t="s">
        <v>384</v>
      </c>
      <c r="L24" s="104" t="s">
        <v>385</v>
      </c>
    </row>
  </sheetData>
  <sheetProtection/>
  <mergeCells count="10">
    <mergeCell ref="A3:L3"/>
    <mergeCell ref="A4:L4"/>
    <mergeCell ref="A6:A7"/>
    <mergeCell ref="B6:B7"/>
    <mergeCell ref="C6:C7"/>
    <mergeCell ref="D6:D7"/>
    <mergeCell ref="E6:I6"/>
    <mergeCell ref="J6:J7"/>
    <mergeCell ref="K6:K7"/>
    <mergeCell ref="L6:L7"/>
  </mergeCells>
  <printOptions/>
  <pageMargins left="0.41" right="0.16" top="0.984251968503937" bottom="0.984251968503937" header="0.5118110236220472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39.57421875" style="82" customWidth="1"/>
    <col min="2" max="2" width="7.140625" style="82" customWidth="1"/>
    <col min="3" max="3" width="6.8515625" style="82" customWidth="1"/>
    <col min="4" max="4" width="7.421875" style="82" customWidth="1"/>
    <col min="5" max="5" width="5.8515625" style="82" customWidth="1"/>
    <col min="6" max="6" width="4.8515625" style="82" customWidth="1"/>
    <col min="7" max="8" width="5.421875" style="82" customWidth="1"/>
    <col min="9" max="9" width="8.140625" style="82" customWidth="1"/>
    <col min="10" max="10" width="5.8515625" style="82" customWidth="1"/>
    <col min="11" max="11" width="5.421875" style="82" customWidth="1"/>
    <col min="12" max="12" width="5.57421875" style="82" customWidth="1"/>
    <col min="13" max="16384" width="9.140625" style="82" customWidth="1"/>
  </cols>
  <sheetData>
    <row r="1" spans="1:12" ht="12.75">
      <c r="A1" s="118" t="s">
        <v>24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2.75">
      <c r="A2" s="83" t="s">
        <v>388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4" spans="1:12" ht="12.75">
      <c r="A4" s="83" t="s">
        <v>53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6" spans="1:12" ht="12.75">
      <c r="A6" s="84"/>
      <c r="B6" s="85" t="s">
        <v>0</v>
      </c>
      <c r="C6" s="85" t="s">
        <v>54</v>
      </c>
      <c r="D6" s="123" t="s">
        <v>389</v>
      </c>
      <c r="E6" s="124" t="s">
        <v>390</v>
      </c>
      <c r="F6" s="125"/>
      <c r="G6" s="125"/>
      <c r="H6" s="125"/>
      <c r="I6" s="126"/>
      <c r="J6" s="85" t="s">
        <v>391</v>
      </c>
      <c r="K6" s="92" t="s">
        <v>58</v>
      </c>
      <c r="L6" s="93" t="s">
        <v>26</v>
      </c>
    </row>
    <row r="7" spans="1:12" ht="16.5">
      <c r="A7" s="94"/>
      <c r="B7" s="95"/>
      <c r="C7" s="95"/>
      <c r="D7" s="127"/>
      <c r="E7" s="97" t="s">
        <v>1</v>
      </c>
      <c r="F7" s="97" t="s">
        <v>2</v>
      </c>
      <c r="G7" s="128" t="s">
        <v>59</v>
      </c>
      <c r="H7" s="99" t="s">
        <v>58</v>
      </c>
      <c r="I7" s="100" t="s">
        <v>207</v>
      </c>
      <c r="J7" s="95"/>
      <c r="K7" s="101"/>
      <c r="L7" s="102"/>
    </row>
    <row r="8" spans="1:12" ht="12.75">
      <c r="A8" s="103" t="s">
        <v>61</v>
      </c>
      <c r="B8" s="104" t="s">
        <v>62</v>
      </c>
      <c r="C8" s="105"/>
      <c r="D8" s="106" t="s">
        <v>392</v>
      </c>
      <c r="E8" s="106" t="s">
        <v>393</v>
      </c>
      <c r="F8" s="106" t="s">
        <v>394</v>
      </c>
      <c r="G8" s="104" t="s">
        <v>395</v>
      </c>
      <c r="H8" s="104" t="s">
        <v>396</v>
      </c>
      <c r="I8" s="106" t="s">
        <v>397</v>
      </c>
      <c r="J8" s="104" t="s">
        <v>398</v>
      </c>
      <c r="K8" s="103" t="s">
        <v>399</v>
      </c>
      <c r="L8" s="104" t="s">
        <v>400</v>
      </c>
    </row>
    <row r="9" spans="1:12" ht="12.75">
      <c r="A9" s="107" t="s">
        <v>7</v>
      </c>
      <c r="B9" s="104" t="s">
        <v>72</v>
      </c>
      <c r="C9" s="108" t="s">
        <v>73</v>
      </c>
      <c r="D9" s="109" t="s">
        <v>401</v>
      </c>
      <c r="E9" s="110" t="s">
        <v>402</v>
      </c>
      <c r="F9" s="110" t="s">
        <v>403</v>
      </c>
      <c r="G9" s="110" t="s">
        <v>404</v>
      </c>
      <c r="H9" s="110" t="s">
        <v>405</v>
      </c>
      <c r="I9" s="109" t="s">
        <v>406</v>
      </c>
      <c r="J9" s="110" t="s">
        <v>407</v>
      </c>
      <c r="K9" s="110" t="s">
        <v>408</v>
      </c>
      <c r="L9" s="110" t="s">
        <v>409</v>
      </c>
    </row>
    <row r="10" spans="1:12" ht="19.5">
      <c r="A10" s="111" t="s">
        <v>8</v>
      </c>
      <c r="B10" s="104" t="s">
        <v>83</v>
      </c>
      <c r="C10" s="108" t="s">
        <v>84</v>
      </c>
      <c r="D10" s="109" t="s">
        <v>410</v>
      </c>
      <c r="E10" s="110" t="s">
        <v>163</v>
      </c>
      <c r="F10" s="110" t="s">
        <v>411</v>
      </c>
      <c r="G10" s="110" t="s">
        <v>412</v>
      </c>
      <c r="H10" s="110" t="s">
        <v>317</v>
      </c>
      <c r="I10" s="109" t="s">
        <v>413</v>
      </c>
      <c r="J10" s="110" t="s">
        <v>414</v>
      </c>
      <c r="K10" s="110" t="s">
        <v>415</v>
      </c>
      <c r="L10" s="110" t="s">
        <v>126</v>
      </c>
    </row>
    <row r="11" spans="1:12" ht="12.75">
      <c r="A11" s="107" t="s">
        <v>9</v>
      </c>
      <c r="B11" s="104" t="s">
        <v>94</v>
      </c>
      <c r="C11" s="108" t="s">
        <v>95</v>
      </c>
      <c r="D11" s="105"/>
      <c r="E11" s="105"/>
      <c r="F11" s="105"/>
      <c r="G11" s="105"/>
      <c r="H11" s="110" t="s">
        <v>144</v>
      </c>
      <c r="I11" s="105"/>
      <c r="J11" s="105"/>
      <c r="K11" s="110" t="s">
        <v>180</v>
      </c>
      <c r="L11" s="105"/>
    </row>
    <row r="12" spans="1:12" ht="12.75">
      <c r="A12" s="107" t="s">
        <v>99</v>
      </c>
      <c r="B12" s="104" t="s">
        <v>100</v>
      </c>
      <c r="C12" s="108" t="s">
        <v>101</v>
      </c>
      <c r="D12" s="109" t="s">
        <v>416</v>
      </c>
      <c r="E12" s="110" t="s">
        <v>73</v>
      </c>
      <c r="F12" s="110" t="s">
        <v>417</v>
      </c>
      <c r="G12" s="110" t="s">
        <v>418</v>
      </c>
      <c r="H12" s="110" t="s">
        <v>419</v>
      </c>
      <c r="I12" s="109" t="s">
        <v>420</v>
      </c>
      <c r="J12" s="110" t="s">
        <v>178</v>
      </c>
      <c r="K12" s="110" t="s">
        <v>421</v>
      </c>
      <c r="L12" s="110" t="s">
        <v>422</v>
      </c>
    </row>
    <row r="13" spans="1:12" ht="12.75">
      <c r="A13" s="103" t="s">
        <v>10</v>
      </c>
      <c r="B13" s="104" t="s">
        <v>423</v>
      </c>
      <c r="C13" s="105"/>
      <c r="D13" s="106" t="s">
        <v>424</v>
      </c>
      <c r="E13" s="104" t="s">
        <v>425</v>
      </c>
      <c r="F13" s="104" t="s">
        <v>426</v>
      </c>
      <c r="G13" s="104" t="s">
        <v>427</v>
      </c>
      <c r="H13" s="104" t="s">
        <v>428</v>
      </c>
      <c r="I13" s="106" t="s">
        <v>429</v>
      </c>
      <c r="J13" s="104" t="s">
        <v>430</v>
      </c>
      <c r="K13" s="104" t="s">
        <v>431</v>
      </c>
      <c r="L13" s="104" t="s">
        <v>432</v>
      </c>
    </row>
    <row r="14" spans="1:12" ht="48.75">
      <c r="A14" s="111" t="s">
        <v>339</v>
      </c>
      <c r="B14" s="112" t="s">
        <v>121</v>
      </c>
      <c r="C14" s="97" t="s">
        <v>122</v>
      </c>
      <c r="D14" s="113" t="s">
        <v>433</v>
      </c>
      <c r="E14" s="99" t="s">
        <v>434</v>
      </c>
      <c r="F14" s="99" t="s">
        <v>435</v>
      </c>
      <c r="G14" s="99" t="s">
        <v>436</v>
      </c>
      <c r="H14" s="99" t="s">
        <v>437</v>
      </c>
      <c r="I14" s="113" t="s">
        <v>438</v>
      </c>
      <c r="J14" s="99" t="s">
        <v>439</v>
      </c>
      <c r="K14" s="99" t="s">
        <v>440</v>
      </c>
      <c r="L14" s="99" t="s">
        <v>441</v>
      </c>
    </row>
    <row r="15" spans="1:12" ht="48.75">
      <c r="A15" s="111" t="s">
        <v>12</v>
      </c>
      <c r="B15" s="112" t="s">
        <v>75</v>
      </c>
      <c r="C15" s="97" t="s">
        <v>101</v>
      </c>
      <c r="D15" s="113" t="s">
        <v>442</v>
      </c>
      <c r="E15" s="99" t="s">
        <v>254</v>
      </c>
      <c r="F15" s="99" t="s">
        <v>443</v>
      </c>
      <c r="G15" s="99" t="s">
        <v>444</v>
      </c>
      <c r="H15" s="99" t="s">
        <v>445</v>
      </c>
      <c r="I15" s="113" t="s">
        <v>446</v>
      </c>
      <c r="J15" s="99" t="s">
        <v>447</v>
      </c>
      <c r="K15" s="99" t="s">
        <v>448</v>
      </c>
      <c r="L15" s="99" t="s">
        <v>449</v>
      </c>
    </row>
    <row r="16" spans="1:12" ht="39">
      <c r="A16" s="115" t="s">
        <v>13</v>
      </c>
      <c r="B16" s="112" t="s">
        <v>352</v>
      </c>
      <c r="C16" s="97" t="s">
        <v>101</v>
      </c>
      <c r="D16" s="113" t="s">
        <v>450</v>
      </c>
      <c r="E16" s="99" t="s">
        <v>450</v>
      </c>
      <c r="F16" s="105"/>
      <c r="G16" s="99" t="s">
        <v>144</v>
      </c>
      <c r="H16" s="99" t="s">
        <v>451</v>
      </c>
      <c r="I16" s="113" t="s">
        <v>144</v>
      </c>
      <c r="J16" s="99" t="s">
        <v>155</v>
      </c>
      <c r="K16" s="99" t="s">
        <v>452</v>
      </c>
      <c r="L16" s="99" t="s">
        <v>144</v>
      </c>
    </row>
    <row r="17" spans="1:12" ht="12.75">
      <c r="A17" s="107" t="s">
        <v>262</v>
      </c>
      <c r="B17" s="104" t="s">
        <v>453</v>
      </c>
      <c r="C17" s="108" t="s">
        <v>73</v>
      </c>
      <c r="D17" s="109" t="s">
        <v>442</v>
      </c>
      <c r="E17" s="110" t="s">
        <v>442</v>
      </c>
      <c r="F17" s="110" t="s">
        <v>454</v>
      </c>
      <c r="G17" s="110" t="s">
        <v>455</v>
      </c>
      <c r="H17" s="110" t="s">
        <v>456</v>
      </c>
      <c r="I17" s="109" t="s">
        <v>455</v>
      </c>
      <c r="J17" s="110" t="s">
        <v>457</v>
      </c>
      <c r="K17" s="110" t="s">
        <v>458</v>
      </c>
      <c r="L17" s="110" t="s">
        <v>459</v>
      </c>
    </row>
    <row r="18" spans="1:12" ht="48.75">
      <c r="A18" s="111" t="s">
        <v>15</v>
      </c>
      <c r="B18" s="112" t="s">
        <v>460</v>
      </c>
      <c r="C18" s="97" t="s">
        <v>101</v>
      </c>
      <c r="D18" s="113" t="s">
        <v>460</v>
      </c>
      <c r="E18" s="99" t="s">
        <v>460</v>
      </c>
      <c r="F18" s="99" t="s">
        <v>461</v>
      </c>
      <c r="G18" s="99" t="s">
        <v>455</v>
      </c>
      <c r="H18" s="99" t="s">
        <v>462</v>
      </c>
      <c r="I18" s="113" t="s">
        <v>455</v>
      </c>
      <c r="J18" s="105"/>
      <c r="K18" s="99" t="s">
        <v>461</v>
      </c>
      <c r="L18" s="105"/>
    </row>
    <row r="19" spans="1:12" ht="29.25">
      <c r="A19" s="111" t="s">
        <v>16</v>
      </c>
      <c r="B19" s="112" t="s">
        <v>163</v>
      </c>
      <c r="C19" s="97" t="s">
        <v>122</v>
      </c>
      <c r="D19" s="113" t="s">
        <v>134</v>
      </c>
      <c r="E19" s="99" t="s">
        <v>134</v>
      </c>
      <c r="F19" s="99" t="s">
        <v>463</v>
      </c>
      <c r="G19" s="99" t="s">
        <v>363</v>
      </c>
      <c r="H19" s="99" t="s">
        <v>464</v>
      </c>
      <c r="I19" s="113" t="s">
        <v>166</v>
      </c>
      <c r="J19" s="105"/>
      <c r="K19" s="99" t="s">
        <v>463</v>
      </c>
      <c r="L19" s="105"/>
    </row>
    <row r="20" spans="1:12" ht="19.5">
      <c r="A20" s="115" t="s">
        <v>276</v>
      </c>
      <c r="B20" s="104" t="s">
        <v>465</v>
      </c>
      <c r="C20" s="108" t="s">
        <v>101</v>
      </c>
      <c r="D20" s="109" t="s">
        <v>466</v>
      </c>
      <c r="E20" s="110" t="s">
        <v>467</v>
      </c>
      <c r="F20" s="110" t="s">
        <v>468</v>
      </c>
      <c r="G20" s="103" t="s">
        <v>469</v>
      </c>
      <c r="H20" s="110" t="s">
        <v>470</v>
      </c>
      <c r="I20" s="109" t="s">
        <v>471</v>
      </c>
      <c r="J20" s="110" t="s">
        <v>282</v>
      </c>
      <c r="K20" s="110" t="s">
        <v>472</v>
      </c>
      <c r="L20" s="110" t="s">
        <v>473</v>
      </c>
    </row>
    <row r="21" spans="1:12" ht="12.75">
      <c r="A21" s="107" t="s">
        <v>18</v>
      </c>
      <c r="B21" s="105"/>
      <c r="C21" s="108" t="s">
        <v>101</v>
      </c>
      <c r="D21" s="105"/>
      <c r="E21" s="105"/>
      <c r="F21" s="110" t="s">
        <v>474</v>
      </c>
      <c r="G21" s="105"/>
      <c r="H21" s="110" t="s">
        <v>475</v>
      </c>
      <c r="I21" s="105"/>
      <c r="J21" s="110" t="s">
        <v>97</v>
      </c>
      <c r="K21" s="110" t="s">
        <v>476</v>
      </c>
      <c r="L21" s="110" t="s">
        <v>477</v>
      </c>
    </row>
    <row r="22" spans="1:12" ht="12.75">
      <c r="A22" s="116" t="s">
        <v>183</v>
      </c>
      <c r="B22" s="106" t="s">
        <v>478</v>
      </c>
      <c r="C22" s="105"/>
      <c r="D22" s="106" t="s">
        <v>479</v>
      </c>
      <c r="E22" s="106" t="s">
        <v>480</v>
      </c>
      <c r="F22" s="106" t="s">
        <v>481</v>
      </c>
      <c r="G22" s="104" t="s">
        <v>179</v>
      </c>
      <c r="H22" s="104" t="s">
        <v>482</v>
      </c>
      <c r="I22" s="106" t="s">
        <v>483</v>
      </c>
      <c r="J22" s="106" t="s">
        <v>484</v>
      </c>
      <c r="K22" s="104" t="s">
        <v>485</v>
      </c>
      <c r="L22" s="104" t="s">
        <v>486</v>
      </c>
    </row>
    <row r="23" spans="1:12" ht="12.75">
      <c r="A23" s="129" t="s">
        <v>194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</row>
    <row r="24" spans="1:12" ht="12.75">
      <c r="A24" s="103" t="s">
        <v>386</v>
      </c>
      <c r="B24" s="104" t="s">
        <v>478</v>
      </c>
      <c r="C24" s="105"/>
      <c r="D24" s="104" t="s">
        <v>479</v>
      </c>
      <c r="E24" s="104" t="s">
        <v>480</v>
      </c>
      <c r="F24" s="103" t="s">
        <v>481</v>
      </c>
      <c r="G24" s="103" t="s">
        <v>179</v>
      </c>
      <c r="H24" s="104" t="s">
        <v>163</v>
      </c>
      <c r="I24" s="104" t="s">
        <v>487</v>
      </c>
      <c r="J24" s="104" t="s">
        <v>484</v>
      </c>
      <c r="K24" s="104" t="s">
        <v>485</v>
      </c>
      <c r="L24" s="104" t="s">
        <v>486</v>
      </c>
    </row>
  </sheetData>
  <sheetProtection/>
  <mergeCells count="11">
    <mergeCell ref="L6:L7"/>
    <mergeCell ref="A1:L1"/>
    <mergeCell ref="A2:L2"/>
    <mergeCell ref="A4:L4"/>
    <mergeCell ref="A6:A7"/>
    <mergeCell ref="B6:B7"/>
    <mergeCell ref="C6:C7"/>
    <mergeCell ref="D6:D7"/>
    <mergeCell ref="E6:I6"/>
    <mergeCell ref="J6:J7"/>
    <mergeCell ref="K6:K7"/>
  </mergeCells>
  <printOptions/>
  <pageMargins left="0.44" right="0.25" top="0.984251968503937" bottom="0.984251968503937" header="0.5118110236220472" footer="0.5118110236220472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39.8515625" style="82" customWidth="1"/>
    <col min="2" max="2" width="7.00390625" style="82" customWidth="1"/>
    <col min="3" max="3" width="6.8515625" style="82" customWidth="1"/>
    <col min="4" max="4" width="7.421875" style="82" customWidth="1"/>
    <col min="5" max="5" width="5.8515625" style="82" customWidth="1"/>
    <col min="6" max="6" width="4.8515625" style="82" customWidth="1"/>
    <col min="7" max="8" width="5.421875" style="82" customWidth="1"/>
    <col min="9" max="9" width="8.140625" style="82" customWidth="1"/>
    <col min="10" max="10" width="5.8515625" style="82" customWidth="1"/>
    <col min="11" max="11" width="5.421875" style="82" customWidth="1"/>
    <col min="12" max="12" width="5.8515625" style="82" customWidth="1"/>
    <col min="13" max="16384" width="9.140625" style="82" customWidth="1"/>
  </cols>
  <sheetData>
    <row r="1" ht="25.5">
      <c r="A1" s="130"/>
    </row>
    <row r="3" spans="1:12" ht="12.75">
      <c r="A3" s="118" t="s">
        <v>24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2.75">
      <c r="A4" s="83" t="s">
        <v>388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6" spans="1:12" ht="12.75">
      <c r="A6" s="83" t="s">
        <v>53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8" spans="1:12" ht="12.75">
      <c r="A8" s="84"/>
      <c r="B8" s="85" t="s">
        <v>0</v>
      </c>
      <c r="C8" s="85" t="s">
        <v>54</v>
      </c>
      <c r="D8" s="86" t="s">
        <v>21</v>
      </c>
      <c r="E8" s="119" t="s">
        <v>488</v>
      </c>
      <c r="F8" s="120"/>
      <c r="G8" s="120"/>
      <c r="H8" s="120"/>
      <c r="I8" s="121"/>
      <c r="J8" s="85" t="s">
        <v>489</v>
      </c>
      <c r="K8" s="92" t="s">
        <v>58</v>
      </c>
      <c r="L8" s="93" t="s">
        <v>26</v>
      </c>
    </row>
    <row r="9" spans="1:12" ht="16.5">
      <c r="A9" s="94"/>
      <c r="B9" s="95"/>
      <c r="C9" s="95"/>
      <c r="D9" s="96"/>
      <c r="E9" s="97" t="s">
        <v>1</v>
      </c>
      <c r="F9" s="97" t="s">
        <v>2</v>
      </c>
      <c r="G9" s="98" t="s">
        <v>59</v>
      </c>
      <c r="H9" s="99" t="s">
        <v>58</v>
      </c>
      <c r="I9" s="100" t="s">
        <v>207</v>
      </c>
      <c r="J9" s="95"/>
      <c r="K9" s="101"/>
      <c r="L9" s="102"/>
    </row>
    <row r="10" spans="1:12" ht="12.75">
      <c r="A10" s="103" t="s">
        <v>61</v>
      </c>
      <c r="B10" s="104" t="s">
        <v>62</v>
      </c>
      <c r="C10" s="105"/>
      <c r="D10" s="106" t="s">
        <v>392</v>
      </c>
      <c r="E10" s="106" t="s">
        <v>490</v>
      </c>
      <c r="F10" s="106" t="s">
        <v>491</v>
      </c>
      <c r="G10" s="103" t="s">
        <v>492</v>
      </c>
      <c r="H10" s="104" t="s">
        <v>493</v>
      </c>
      <c r="I10" s="106" t="s">
        <v>494</v>
      </c>
      <c r="J10" s="104" t="s">
        <v>495</v>
      </c>
      <c r="K10" s="104" t="s">
        <v>496</v>
      </c>
      <c r="L10" s="104" t="s">
        <v>497</v>
      </c>
    </row>
    <row r="11" spans="1:12" ht="12.75">
      <c r="A11" s="107" t="s">
        <v>7</v>
      </c>
      <c r="B11" s="104" t="s">
        <v>72</v>
      </c>
      <c r="C11" s="108" t="s">
        <v>73</v>
      </c>
      <c r="D11" s="109" t="s">
        <v>401</v>
      </c>
      <c r="E11" s="110" t="s">
        <v>498</v>
      </c>
      <c r="F11" s="110" t="s">
        <v>499</v>
      </c>
      <c r="G11" s="107" t="s">
        <v>500</v>
      </c>
      <c r="H11" s="110" t="s">
        <v>501</v>
      </c>
      <c r="I11" s="109" t="s">
        <v>502</v>
      </c>
      <c r="J11" s="110" t="s">
        <v>503</v>
      </c>
      <c r="K11" s="110" t="s">
        <v>504</v>
      </c>
      <c r="L11" s="110" t="s">
        <v>93</v>
      </c>
    </row>
    <row r="12" spans="1:12" ht="19.5">
      <c r="A12" s="111" t="s">
        <v>8</v>
      </c>
      <c r="B12" s="104" t="s">
        <v>83</v>
      </c>
      <c r="C12" s="108" t="s">
        <v>84</v>
      </c>
      <c r="D12" s="109" t="s">
        <v>410</v>
      </c>
      <c r="E12" s="110" t="s">
        <v>355</v>
      </c>
      <c r="F12" s="110" t="s">
        <v>252</v>
      </c>
      <c r="G12" s="107" t="s">
        <v>505</v>
      </c>
      <c r="H12" s="110" t="s">
        <v>506</v>
      </c>
      <c r="I12" s="109" t="s">
        <v>507</v>
      </c>
      <c r="J12" s="110" t="s">
        <v>508</v>
      </c>
      <c r="K12" s="110" t="s">
        <v>509</v>
      </c>
      <c r="L12" s="110" t="s">
        <v>510</v>
      </c>
    </row>
    <row r="13" spans="1:12" ht="12.75">
      <c r="A13" s="107" t="s">
        <v>9</v>
      </c>
      <c r="B13" s="104" t="s">
        <v>94</v>
      </c>
      <c r="C13" s="108" t="s">
        <v>95</v>
      </c>
      <c r="D13" s="105"/>
      <c r="E13" s="105"/>
      <c r="F13" s="110" t="s">
        <v>270</v>
      </c>
      <c r="G13" s="105"/>
      <c r="H13" s="110" t="s">
        <v>511</v>
      </c>
      <c r="I13" s="105"/>
      <c r="J13" s="110" t="s">
        <v>140</v>
      </c>
      <c r="K13" s="110" t="s">
        <v>107</v>
      </c>
      <c r="L13" s="105"/>
    </row>
    <row r="14" spans="1:12" ht="12.75">
      <c r="A14" s="107" t="s">
        <v>99</v>
      </c>
      <c r="B14" s="104" t="s">
        <v>100</v>
      </c>
      <c r="C14" s="108" t="s">
        <v>101</v>
      </c>
      <c r="D14" s="109" t="s">
        <v>416</v>
      </c>
      <c r="E14" s="110" t="s">
        <v>512</v>
      </c>
      <c r="F14" s="110" t="s">
        <v>513</v>
      </c>
      <c r="G14" s="107" t="s">
        <v>514</v>
      </c>
      <c r="H14" s="110" t="s">
        <v>515</v>
      </c>
      <c r="I14" s="109" t="s">
        <v>516</v>
      </c>
      <c r="J14" s="110" t="s">
        <v>508</v>
      </c>
      <c r="K14" s="110" t="s">
        <v>517</v>
      </c>
      <c r="L14" s="110" t="s">
        <v>518</v>
      </c>
    </row>
    <row r="15" spans="1:12" ht="12.75">
      <c r="A15" s="107" t="s">
        <v>22</v>
      </c>
      <c r="B15" s="105"/>
      <c r="C15" s="105"/>
      <c r="D15" s="105"/>
      <c r="E15" s="105"/>
      <c r="F15" s="110" t="s">
        <v>140</v>
      </c>
      <c r="G15" s="105"/>
      <c r="H15" s="105"/>
      <c r="I15" s="105"/>
      <c r="J15" s="105"/>
      <c r="K15" s="105"/>
      <c r="L15" s="105"/>
    </row>
    <row r="16" spans="1:12" ht="12.75">
      <c r="A16" s="103" t="s">
        <v>10</v>
      </c>
      <c r="B16" s="104" t="s">
        <v>519</v>
      </c>
      <c r="C16" s="105"/>
      <c r="D16" s="106" t="s">
        <v>520</v>
      </c>
      <c r="E16" s="104" t="s">
        <v>521</v>
      </c>
      <c r="F16" s="104" t="s">
        <v>522</v>
      </c>
      <c r="G16" s="103" t="s">
        <v>523</v>
      </c>
      <c r="H16" s="104" t="s">
        <v>160</v>
      </c>
      <c r="I16" s="106" t="s">
        <v>98</v>
      </c>
      <c r="J16" s="104" t="s">
        <v>524</v>
      </c>
      <c r="K16" s="104" t="s">
        <v>525</v>
      </c>
      <c r="L16" s="104" t="s">
        <v>526</v>
      </c>
    </row>
    <row r="17" spans="1:12" ht="48.75">
      <c r="A17" s="111" t="s">
        <v>339</v>
      </c>
      <c r="B17" s="112" t="s">
        <v>121</v>
      </c>
      <c r="C17" s="97" t="s">
        <v>122</v>
      </c>
      <c r="D17" s="113" t="s">
        <v>433</v>
      </c>
      <c r="E17" s="99" t="s">
        <v>101</v>
      </c>
      <c r="F17" s="99" t="s">
        <v>527</v>
      </c>
      <c r="G17" s="114" t="s">
        <v>462</v>
      </c>
      <c r="H17" s="99" t="s">
        <v>234</v>
      </c>
      <c r="I17" s="113" t="s">
        <v>528</v>
      </c>
      <c r="J17" s="99" t="s">
        <v>529</v>
      </c>
      <c r="K17" s="99" t="s">
        <v>530</v>
      </c>
      <c r="L17" s="99" t="s">
        <v>531</v>
      </c>
    </row>
    <row r="18" spans="1:12" ht="48.75">
      <c r="A18" s="111" t="s">
        <v>12</v>
      </c>
      <c r="B18" s="112" t="s">
        <v>75</v>
      </c>
      <c r="C18" s="97" t="s">
        <v>101</v>
      </c>
      <c r="D18" s="113" t="s">
        <v>442</v>
      </c>
      <c r="E18" s="99" t="s">
        <v>254</v>
      </c>
      <c r="F18" s="99" t="s">
        <v>508</v>
      </c>
      <c r="G18" s="114" t="s">
        <v>532</v>
      </c>
      <c r="H18" s="99" t="s">
        <v>533</v>
      </c>
      <c r="I18" s="113" t="s">
        <v>361</v>
      </c>
      <c r="J18" s="99" t="s">
        <v>534</v>
      </c>
      <c r="K18" s="99" t="s">
        <v>535</v>
      </c>
      <c r="L18" s="99" t="s">
        <v>536</v>
      </c>
    </row>
    <row r="19" spans="1:12" ht="39">
      <c r="A19" s="115" t="s">
        <v>13</v>
      </c>
      <c r="B19" s="112" t="s">
        <v>352</v>
      </c>
      <c r="C19" s="97" t="s">
        <v>101</v>
      </c>
      <c r="D19" s="113" t="s">
        <v>450</v>
      </c>
      <c r="E19" s="105"/>
      <c r="F19" s="105"/>
      <c r="G19" s="105"/>
      <c r="H19" s="99" t="s">
        <v>144</v>
      </c>
      <c r="I19" s="113" t="s">
        <v>144</v>
      </c>
      <c r="J19" s="99" t="s">
        <v>537</v>
      </c>
      <c r="K19" s="99" t="s">
        <v>538</v>
      </c>
      <c r="L19" s="114" t="s">
        <v>539</v>
      </c>
    </row>
    <row r="20" spans="1:12" ht="12.75">
      <c r="A20" s="107" t="s">
        <v>262</v>
      </c>
      <c r="B20" s="104" t="s">
        <v>453</v>
      </c>
      <c r="C20" s="108" t="s">
        <v>73</v>
      </c>
      <c r="D20" s="109" t="s">
        <v>442</v>
      </c>
      <c r="E20" s="105"/>
      <c r="F20" s="110" t="s">
        <v>266</v>
      </c>
      <c r="G20" s="105"/>
      <c r="H20" s="110" t="s">
        <v>501</v>
      </c>
      <c r="I20" s="109" t="s">
        <v>540</v>
      </c>
      <c r="J20" s="110" t="s">
        <v>96</v>
      </c>
      <c r="K20" s="110" t="s">
        <v>541</v>
      </c>
      <c r="L20" s="110" t="s">
        <v>542</v>
      </c>
    </row>
    <row r="21" spans="1:12" ht="48.75">
      <c r="A21" s="111" t="s">
        <v>15</v>
      </c>
      <c r="B21" s="112" t="s">
        <v>543</v>
      </c>
      <c r="C21" s="97" t="s">
        <v>101</v>
      </c>
      <c r="D21" s="113" t="s">
        <v>544</v>
      </c>
      <c r="E21" s="99" t="s">
        <v>235</v>
      </c>
      <c r="F21" s="99" t="s">
        <v>235</v>
      </c>
      <c r="G21" s="114" t="s">
        <v>545</v>
      </c>
      <c r="H21" s="99" t="s">
        <v>144</v>
      </c>
      <c r="I21" s="113" t="s">
        <v>546</v>
      </c>
      <c r="J21" s="105"/>
      <c r="K21" s="99" t="s">
        <v>235</v>
      </c>
      <c r="L21" s="105"/>
    </row>
    <row r="22" spans="1:12" ht="29.25">
      <c r="A22" s="111" t="s">
        <v>16</v>
      </c>
      <c r="B22" s="112" t="s">
        <v>547</v>
      </c>
      <c r="C22" s="97" t="s">
        <v>122</v>
      </c>
      <c r="D22" s="113" t="s">
        <v>548</v>
      </c>
      <c r="E22" s="99" t="s">
        <v>235</v>
      </c>
      <c r="F22" s="99" t="s">
        <v>235</v>
      </c>
      <c r="G22" s="114" t="s">
        <v>363</v>
      </c>
      <c r="H22" s="99" t="s">
        <v>144</v>
      </c>
      <c r="I22" s="113" t="s">
        <v>549</v>
      </c>
      <c r="J22" s="99" t="s">
        <v>145</v>
      </c>
      <c r="K22" s="99" t="s">
        <v>103</v>
      </c>
      <c r="L22" s="105"/>
    </row>
    <row r="23" spans="1:12" ht="19.5">
      <c r="A23" s="115" t="s">
        <v>276</v>
      </c>
      <c r="B23" s="104" t="s">
        <v>465</v>
      </c>
      <c r="C23" s="108" t="s">
        <v>101</v>
      </c>
      <c r="D23" s="109" t="s">
        <v>550</v>
      </c>
      <c r="E23" s="110" t="s">
        <v>84</v>
      </c>
      <c r="F23" s="110" t="s">
        <v>551</v>
      </c>
      <c r="G23" s="110" t="s">
        <v>510</v>
      </c>
      <c r="H23" s="110" t="s">
        <v>233</v>
      </c>
      <c r="I23" s="109" t="s">
        <v>552</v>
      </c>
      <c r="J23" s="110" t="s">
        <v>139</v>
      </c>
      <c r="K23" s="110" t="s">
        <v>553</v>
      </c>
      <c r="L23" s="110" t="s">
        <v>554</v>
      </c>
    </row>
    <row r="24" spans="1:12" ht="12.75">
      <c r="A24" s="107" t="s">
        <v>18</v>
      </c>
      <c r="B24" s="105"/>
      <c r="C24" s="108" t="s">
        <v>101</v>
      </c>
      <c r="D24" s="105"/>
      <c r="E24" s="105"/>
      <c r="F24" s="110" t="s">
        <v>159</v>
      </c>
      <c r="G24" s="105"/>
      <c r="H24" s="110" t="s">
        <v>160</v>
      </c>
      <c r="I24" s="105"/>
      <c r="J24" s="105"/>
      <c r="K24" s="110" t="s">
        <v>159</v>
      </c>
      <c r="L24" s="105"/>
    </row>
    <row r="25" spans="1:12" ht="12.75">
      <c r="A25" s="116" t="s">
        <v>183</v>
      </c>
      <c r="B25" s="106" t="s">
        <v>555</v>
      </c>
      <c r="C25" s="105"/>
      <c r="D25" s="106" t="s">
        <v>556</v>
      </c>
      <c r="E25" s="106" t="s">
        <v>557</v>
      </c>
      <c r="F25" s="106" t="s">
        <v>558</v>
      </c>
      <c r="G25" s="103" t="s">
        <v>492</v>
      </c>
      <c r="H25" s="104" t="s">
        <v>559</v>
      </c>
      <c r="I25" s="106" t="s">
        <v>560</v>
      </c>
      <c r="J25" s="106" t="s">
        <v>561</v>
      </c>
      <c r="K25" s="104" t="s">
        <v>562</v>
      </c>
      <c r="L25" s="104" t="s">
        <v>563</v>
      </c>
    </row>
    <row r="26" spans="1:12" ht="12.75">
      <c r="A26" s="129" t="s">
        <v>194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</row>
    <row r="27" spans="1:12" ht="12.75">
      <c r="A27" s="103" t="s">
        <v>386</v>
      </c>
      <c r="B27" s="104" t="s">
        <v>555</v>
      </c>
      <c r="C27" s="105"/>
      <c r="D27" s="104" t="s">
        <v>556</v>
      </c>
      <c r="E27" s="104" t="s">
        <v>557</v>
      </c>
      <c r="F27" s="103" t="s">
        <v>558</v>
      </c>
      <c r="G27" s="103" t="s">
        <v>492</v>
      </c>
      <c r="H27" s="104" t="s">
        <v>564</v>
      </c>
      <c r="I27" s="104" t="s">
        <v>560</v>
      </c>
      <c r="J27" s="104" t="s">
        <v>561</v>
      </c>
      <c r="K27" s="104" t="s">
        <v>562</v>
      </c>
      <c r="L27" s="104" t="s">
        <v>563</v>
      </c>
    </row>
  </sheetData>
  <sheetProtection/>
  <mergeCells count="11">
    <mergeCell ref="L8:L9"/>
    <mergeCell ref="A3:L3"/>
    <mergeCell ref="A4:L4"/>
    <mergeCell ref="A6:L6"/>
    <mergeCell ref="A8:A9"/>
    <mergeCell ref="B8:B9"/>
    <mergeCell ref="C8:C9"/>
    <mergeCell ref="D8:D9"/>
    <mergeCell ref="E8:I8"/>
    <mergeCell ref="J8:J9"/>
    <mergeCell ref="K8:K9"/>
  </mergeCells>
  <printOptions/>
  <pageMargins left="0.46" right="0.23" top="0.984251968503937" bottom="0.984251968503937" header="0.5118110236220472" footer="0.5118110236220472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22"/>
  <sheetViews>
    <sheetView zoomScalePageLayoutView="0" workbookViewId="0" topLeftCell="A1">
      <selection activeCell="E4" sqref="E4:I4"/>
    </sheetView>
  </sheetViews>
  <sheetFormatPr defaultColWidth="9.140625" defaultRowHeight="12.75"/>
  <cols>
    <col min="1" max="1" width="48.28125" style="0" customWidth="1"/>
    <col min="2" max="2" width="8.7109375" style="0" customWidth="1"/>
    <col min="3" max="3" width="5.7109375" style="1" customWidth="1"/>
    <col min="4" max="4" width="8.7109375" style="2" customWidth="1"/>
    <col min="5" max="5" width="7.28125" style="0" customWidth="1"/>
    <col min="6" max="6" width="5.8515625" style="0" customWidth="1"/>
    <col min="7" max="8" width="6.7109375" style="0" customWidth="1"/>
    <col min="9" max="9" width="8.8515625" style="2" customWidth="1"/>
    <col min="10" max="10" width="7.28125" style="0" customWidth="1"/>
    <col min="11" max="13" width="6.7109375" style="0" customWidth="1"/>
    <col min="14" max="14" width="6.00390625" style="0" customWidth="1"/>
    <col min="15" max="15" width="9.7109375" style="0" customWidth="1"/>
    <col min="16" max="18" width="6.7109375" style="0" customWidth="1"/>
    <col min="19" max="19" width="7.140625" style="0" customWidth="1"/>
    <col min="20" max="20" width="10.00390625" style="0" customWidth="1"/>
  </cols>
  <sheetData>
    <row r="1" ht="10.5" customHeight="1"/>
    <row r="2" spans="1:16" ht="15">
      <c r="A2" s="41" t="s">
        <v>24</v>
      </c>
      <c r="B2" s="41"/>
      <c r="C2" s="41"/>
      <c r="D2" s="41"/>
      <c r="E2" s="41"/>
      <c r="F2" s="41"/>
      <c r="G2" s="41"/>
      <c r="H2" s="41"/>
      <c r="I2" s="41"/>
      <c r="J2" s="3"/>
      <c r="K2" s="3"/>
      <c r="L2" s="3"/>
      <c r="M2" s="3"/>
      <c r="N2" s="4"/>
      <c r="O2" s="4"/>
      <c r="P2" s="3"/>
    </row>
    <row r="3" spans="1:12" ht="17.25" customHeight="1">
      <c r="A3" s="35" t="s">
        <v>25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1:20" s="5" customFormat="1" ht="12.75" customHeight="1">
      <c r="A4" s="37"/>
      <c r="B4" s="46" t="s">
        <v>0</v>
      </c>
      <c r="C4" s="39" t="s">
        <v>27</v>
      </c>
      <c r="D4" s="44" t="s">
        <v>21</v>
      </c>
      <c r="E4" s="42" t="s">
        <v>28</v>
      </c>
      <c r="F4" s="42"/>
      <c r="G4" s="42"/>
      <c r="H4" s="42"/>
      <c r="I4" s="42"/>
      <c r="J4" s="46" t="s">
        <v>23</v>
      </c>
      <c r="K4" s="46" t="s">
        <v>4</v>
      </c>
      <c r="L4" s="46" t="s">
        <v>26</v>
      </c>
      <c r="M4" s="32"/>
      <c r="N4" s="32"/>
      <c r="O4" s="32"/>
      <c r="P4" s="43"/>
      <c r="Q4" s="43"/>
      <c r="R4" s="43"/>
      <c r="S4" s="43"/>
      <c r="T4" s="43"/>
    </row>
    <row r="5" spans="1:20" s="5" customFormat="1" ht="31.5" customHeight="1">
      <c r="A5" s="38"/>
      <c r="B5" s="48"/>
      <c r="C5" s="40"/>
      <c r="D5" s="45"/>
      <c r="E5" s="6" t="s">
        <v>1</v>
      </c>
      <c r="F5" s="6" t="s">
        <v>2</v>
      </c>
      <c r="G5" s="6" t="s">
        <v>3</v>
      </c>
      <c r="H5" s="7" t="s">
        <v>4</v>
      </c>
      <c r="I5" s="8" t="s">
        <v>5</v>
      </c>
      <c r="J5" s="47"/>
      <c r="K5" s="48"/>
      <c r="L5" s="48"/>
      <c r="M5" s="26"/>
      <c r="N5" s="27"/>
      <c r="O5" s="28"/>
      <c r="P5" s="26"/>
      <c r="Q5" s="26"/>
      <c r="R5" s="26"/>
      <c r="S5" s="27"/>
      <c r="T5" s="28"/>
    </row>
    <row r="6" spans="1:20" s="16" customFormat="1" ht="12.75">
      <c r="A6" s="9" t="s">
        <v>6</v>
      </c>
      <c r="B6" s="10">
        <f>B7+B8+B9+B10</f>
        <v>35050</v>
      </c>
      <c r="C6" s="11"/>
      <c r="D6" s="12">
        <f>D7+D8+D9+D10</f>
        <v>9043</v>
      </c>
      <c r="E6" s="12">
        <f>E7+E8+E9+E10</f>
        <v>3327</v>
      </c>
      <c r="F6" s="12">
        <f>F7+F8+F9+F10+F11</f>
        <v>3950</v>
      </c>
      <c r="G6" s="14">
        <f>F6/E6*100</f>
        <v>118.72557859933875</v>
      </c>
      <c r="H6" s="14">
        <f>F6-E6</f>
        <v>623</v>
      </c>
      <c r="I6" s="15">
        <f>F6/D6*100</f>
        <v>43.68019462567732</v>
      </c>
      <c r="J6" s="13">
        <f>J7+J8+J9+J10</f>
        <v>3065</v>
      </c>
      <c r="K6" s="13">
        <f>F6-J6</f>
        <v>885</v>
      </c>
      <c r="L6" s="14">
        <f>F6/J6*100</f>
        <v>128.87438825448615</v>
      </c>
      <c r="M6" s="29"/>
      <c r="N6" s="29"/>
      <c r="O6" s="29"/>
      <c r="P6" s="29"/>
      <c r="Q6" s="29"/>
      <c r="R6" s="29"/>
      <c r="S6" s="29"/>
      <c r="T6" s="29"/>
    </row>
    <row r="7" spans="1:20" ht="12.75">
      <c r="A7" s="17" t="s">
        <v>7</v>
      </c>
      <c r="B7" s="10">
        <v>32707</v>
      </c>
      <c r="C7" s="18">
        <v>40</v>
      </c>
      <c r="D7" s="19">
        <v>8384</v>
      </c>
      <c r="E7" s="20">
        <v>3234</v>
      </c>
      <c r="F7" s="20">
        <v>3852</v>
      </c>
      <c r="G7" s="21">
        <f>F7/E7*100</f>
        <v>119.10946196660481</v>
      </c>
      <c r="H7" s="21">
        <f>F7-E7</f>
        <v>618</v>
      </c>
      <c r="I7" s="33">
        <f>F7/D7*100</f>
        <v>45.94465648854962</v>
      </c>
      <c r="J7" s="20">
        <v>3014</v>
      </c>
      <c r="K7" s="34">
        <f>F7-J7</f>
        <v>838</v>
      </c>
      <c r="L7" s="21">
        <f aca="true" t="shared" si="0" ref="L7:L22">F7/J7*100</f>
        <v>127.80358327803583</v>
      </c>
      <c r="M7" s="30"/>
      <c r="N7" s="30"/>
      <c r="O7" s="30"/>
      <c r="P7" s="30"/>
      <c r="Q7" s="30"/>
      <c r="R7" s="30"/>
      <c r="S7" s="30"/>
      <c r="T7" s="30"/>
    </row>
    <row r="8" spans="1:20" ht="27" customHeight="1">
      <c r="A8" s="17" t="s">
        <v>8</v>
      </c>
      <c r="B8" s="10">
        <v>1667</v>
      </c>
      <c r="C8" s="18">
        <v>90</v>
      </c>
      <c r="D8" s="19">
        <v>419</v>
      </c>
      <c r="E8" s="20">
        <v>9</v>
      </c>
      <c r="F8" s="20">
        <v>20</v>
      </c>
      <c r="G8" s="21">
        <f>F8/E8*100</f>
        <v>222.22222222222223</v>
      </c>
      <c r="H8" s="21">
        <f>F8-E8</f>
        <v>11</v>
      </c>
      <c r="I8" s="33">
        <f>F8/D8*100</f>
        <v>4.77326968973747</v>
      </c>
      <c r="J8" s="20">
        <v>26</v>
      </c>
      <c r="K8" s="34">
        <f>F8-J8</f>
        <v>-6</v>
      </c>
      <c r="L8" s="21">
        <f t="shared" si="0"/>
        <v>76.92307692307693</v>
      </c>
      <c r="M8" s="30"/>
      <c r="N8" s="30"/>
      <c r="O8" s="30"/>
      <c r="P8" s="30"/>
      <c r="Q8" s="30"/>
      <c r="R8" s="30"/>
      <c r="S8" s="30"/>
      <c r="T8" s="30"/>
    </row>
    <row r="9" spans="1:20" ht="12.75">
      <c r="A9" s="17" t="s">
        <v>9</v>
      </c>
      <c r="B9" s="10">
        <v>28</v>
      </c>
      <c r="C9" s="18">
        <v>60</v>
      </c>
      <c r="D9" s="19">
        <v>4</v>
      </c>
      <c r="E9" s="20">
        <v>4</v>
      </c>
      <c r="F9" s="20"/>
      <c r="G9" s="21"/>
      <c r="H9" s="21">
        <f>F9-E9</f>
        <v>-4</v>
      </c>
      <c r="I9" s="15"/>
      <c r="J9" s="20"/>
      <c r="K9" s="34">
        <f>F9-J9</f>
        <v>0</v>
      </c>
      <c r="L9" s="21"/>
      <c r="M9" s="30"/>
      <c r="N9" s="30"/>
      <c r="O9" s="30"/>
      <c r="P9" s="30"/>
      <c r="Q9" s="30"/>
      <c r="R9" s="30"/>
      <c r="S9" s="30"/>
      <c r="T9" s="30"/>
    </row>
    <row r="10" spans="1:20" ht="12.75">
      <c r="A10" s="17" t="s">
        <v>20</v>
      </c>
      <c r="B10" s="10">
        <v>648</v>
      </c>
      <c r="C10" s="18">
        <v>100</v>
      </c>
      <c r="D10" s="19">
        <v>236</v>
      </c>
      <c r="E10" s="20">
        <v>80</v>
      </c>
      <c r="F10" s="20">
        <v>78</v>
      </c>
      <c r="G10" s="21">
        <f>F10/E10*100</f>
        <v>97.5</v>
      </c>
      <c r="H10" s="21">
        <f>F10-E10</f>
        <v>-2</v>
      </c>
      <c r="I10" s="33">
        <f>F10/D10*100</f>
        <v>33.05084745762712</v>
      </c>
      <c r="J10" s="20">
        <v>25</v>
      </c>
      <c r="K10" s="34">
        <f>F10-J10</f>
        <v>53</v>
      </c>
      <c r="L10" s="21">
        <f t="shared" si="0"/>
        <v>312</v>
      </c>
      <c r="M10" s="30"/>
      <c r="N10" s="30"/>
      <c r="O10" s="30"/>
      <c r="P10" s="30"/>
      <c r="Q10" s="30"/>
      <c r="R10" s="30"/>
      <c r="S10" s="30"/>
      <c r="T10" s="30"/>
    </row>
    <row r="11" spans="1:20" ht="12.75">
      <c r="A11" s="17" t="s">
        <v>22</v>
      </c>
      <c r="B11" s="10"/>
      <c r="C11" s="18"/>
      <c r="D11" s="19"/>
      <c r="E11" s="20"/>
      <c r="F11" s="20"/>
      <c r="G11" s="21"/>
      <c r="H11" s="21"/>
      <c r="I11" s="33"/>
      <c r="J11" s="20"/>
      <c r="K11" s="34"/>
      <c r="L11" s="21"/>
      <c r="M11" s="30"/>
      <c r="N11" s="30"/>
      <c r="O11" s="30"/>
      <c r="P11" s="30"/>
      <c r="Q11" s="30"/>
      <c r="R11" s="30"/>
      <c r="S11" s="30"/>
      <c r="T11" s="30"/>
    </row>
    <row r="12" spans="1:20" s="16" customFormat="1" ht="14.25" customHeight="1">
      <c r="A12" s="9" t="s">
        <v>10</v>
      </c>
      <c r="B12" s="10">
        <f>B13+B14+B15+B17+B18+B19+B20+B21</f>
        <v>13903</v>
      </c>
      <c r="C12" s="11"/>
      <c r="D12" s="12">
        <f>D13+D14+D15+D17+D18+D19+D20+D21</f>
        <v>5749</v>
      </c>
      <c r="E12" s="13">
        <f>E13+E14+E15+E17+E18+E19+E20+E21</f>
        <v>442</v>
      </c>
      <c r="F12" s="13">
        <f>F13+F14+F15+F17+F18+F19+F20+F21</f>
        <v>716</v>
      </c>
      <c r="G12" s="14">
        <f>F12/E12*100</f>
        <v>161.99095022624434</v>
      </c>
      <c r="H12" s="14">
        <f aca="true" t="shared" si="1" ref="H12:H22">F12-E12</f>
        <v>274</v>
      </c>
      <c r="I12" s="15">
        <f aca="true" t="shared" si="2" ref="I12:I18">F12/D12*100</f>
        <v>12.454339885197426</v>
      </c>
      <c r="J12" s="13">
        <f>J13+J14+J15+J16+J17+J18+J19+J20+J21</f>
        <v>1676</v>
      </c>
      <c r="K12" s="13">
        <f aca="true" t="shared" si="3" ref="K12:K22">F12-J12</f>
        <v>-960</v>
      </c>
      <c r="L12" s="14">
        <f t="shared" si="0"/>
        <v>42.720763723150355</v>
      </c>
      <c r="M12" s="29"/>
      <c r="N12" s="29"/>
      <c r="O12" s="29"/>
      <c r="P12" s="29"/>
      <c r="Q12" s="29"/>
      <c r="R12" s="29"/>
      <c r="S12" s="29"/>
      <c r="T12" s="29"/>
    </row>
    <row r="13" spans="1:20" ht="66.75" customHeight="1">
      <c r="A13" s="17" t="s">
        <v>11</v>
      </c>
      <c r="B13" s="10">
        <v>3390</v>
      </c>
      <c r="C13" s="18">
        <v>50</v>
      </c>
      <c r="D13" s="19">
        <v>800</v>
      </c>
      <c r="E13" s="20">
        <v>100</v>
      </c>
      <c r="F13" s="20">
        <v>122</v>
      </c>
      <c r="G13" s="21">
        <f>F13/E13*100</f>
        <v>122</v>
      </c>
      <c r="H13" s="21">
        <f t="shared" si="1"/>
        <v>22</v>
      </c>
      <c r="I13" s="33">
        <f t="shared" si="2"/>
        <v>15.25</v>
      </c>
      <c r="J13" s="20">
        <v>146</v>
      </c>
      <c r="K13" s="34">
        <f t="shared" si="3"/>
        <v>-24</v>
      </c>
      <c r="L13" s="21">
        <f t="shared" si="0"/>
        <v>83.56164383561644</v>
      </c>
      <c r="M13" s="30"/>
      <c r="N13" s="30"/>
      <c r="O13" s="30"/>
      <c r="P13" s="30"/>
      <c r="Q13" s="30"/>
      <c r="R13" s="30"/>
      <c r="S13" s="30"/>
      <c r="T13" s="30"/>
    </row>
    <row r="14" spans="1:20" ht="63.75" customHeight="1">
      <c r="A14" s="17" t="s">
        <v>12</v>
      </c>
      <c r="B14" s="10">
        <v>1800</v>
      </c>
      <c r="C14" s="18">
        <v>100</v>
      </c>
      <c r="D14" s="19">
        <v>450</v>
      </c>
      <c r="E14" s="20">
        <v>150</v>
      </c>
      <c r="F14" s="20">
        <v>365</v>
      </c>
      <c r="G14" s="21">
        <f>F14/E14*100</f>
        <v>243.33333333333331</v>
      </c>
      <c r="H14" s="21">
        <f t="shared" si="1"/>
        <v>215</v>
      </c>
      <c r="I14" s="33">
        <f t="shared" si="2"/>
        <v>81.11111111111111</v>
      </c>
      <c r="J14" s="20">
        <v>188</v>
      </c>
      <c r="K14" s="34">
        <f t="shared" si="3"/>
        <v>177</v>
      </c>
      <c r="L14" s="21">
        <f t="shared" si="0"/>
        <v>194.14893617021275</v>
      </c>
      <c r="M14" s="30"/>
      <c r="N14" s="30"/>
      <c r="O14" s="30"/>
      <c r="P14" s="30"/>
      <c r="Q14" s="30"/>
      <c r="R14" s="30"/>
      <c r="S14" s="30"/>
      <c r="T14" s="30"/>
    </row>
    <row r="15" spans="1:20" ht="52.5" customHeight="1">
      <c r="A15" s="17" t="s">
        <v>13</v>
      </c>
      <c r="B15" s="10">
        <v>64</v>
      </c>
      <c r="C15" s="18">
        <v>100</v>
      </c>
      <c r="D15" s="19">
        <v>-36</v>
      </c>
      <c r="E15" s="20"/>
      <c r="F15" s="20"/>
      <c r="G15" s="21"/>
      <c r="H15" s="21">
        <f t="shared" si="1"/>
        <v>0</v>
      </c>
      <c r="I15" s="33">
        <f t="shared" si="2"/>
        <v>0</v>
      </c>
      <c r="J15" s="20">
        <v>341</v>
      </c>
      <c r="K15" s="34">
        <f t="shared" si="3"/>
        <v>-341</v>
      </c>
      <c r="L15" s="21">
        <f t="shared" si="0"/>
        <v>0</v>
      </c>
      <c r="M15" s="30"/>
      <c r="N15" s="30"/>
      <c r="O15" s="30"/>
      <c r="P15" s="30"/>
      <c r="Q15" s="30"/>
      <c r="R15" s="30"/>
      <c r="S15" s="30"/>
      <c r="T15" s="30"/>
    </row>
    <row r="16" spans="1:20" ht="19.5" customHeight="1">
      <c r="A16" s="17" t="s">
        <v>29</v>
      </c>
      <c r="B16" s="10"/>
      <c r="C16" s="18"/>
      <c r="D16" s="19"/>
      <c r="E16" s="20"/>
      <c r="F16" s="20"/>
      <c r="G16" s="21"/>
      <c r="H16" s="21"/>
      <c r="I16" s="33"/>
      <c r="J16" s="20">
        <v>862</v>
      </c>
      <c r="K16" s="34">
        <f t="shared" si="3"/>
        <v>-862</v>
      </c>
      <c r="L16" s="21">
        <f t="shared" si="0"/>
        <v>0</v>
      </c>
      <c r="M16" s="30"/>
      <c r="N16" s="30"/>
      <c r="O16" s="30"/>
      <c r="P16" s="30"/>
      <c r="Q16" s="30"/>
      <c r="R16" s="30"/>
      <c r="S16" s="30"/>
      <c r="T16" s="30"/>
    </row>
    <row r="17" spans="1:20" ht="27.75" customHeight="1">
      <c r="A17" s="17" t="s">
        <v>14</v>
      </c>
      <c r="B17" s="10">
        <v>1597</v>
      </c>
      <c r="C17" s="18">
        <v>40</v>
      </c>
      <c r="D17" s="19">
        <v>450</v>
      </c>
      <c r="E17" s="20"/>
      <c r="F17" s="20">
        <v>17</v>
      </c>
      <c r="G17" s="21"/>
      <c r="H17" s="21">
        <f t="shared" si="1"/>
        <v>17</v>
      </c>
      <c r="I17" s="33">
        <f t="shared" si="2"/>
        <v>3.7777777777777777</v>
      </c>
      <c r="J17" s="20">
        <v>25</v>
      </c>
      <c r="K17" s="34">
        <f t="shared" si="3"/>
        <v>-8</v>
      </c>
      <c r="L17" s="21">
        <f t="shared" si="0"/>
        <v>68</v>
      </c>
      <c r="M17" s="30"/>
      <c r="N17" s="30"/>
      <c r="O17" s="30"/>
      <c r="P17" s="30"/>
      <c r="Q17" s="30"/>
      <c r="R17" s="30"/>
      <c r="S17" s="30"/>
      <c r="T17" s="30"/>
    </row>
    <row r="18" spans="1:20" ht="77.25" customHeight="1">
      <c r="A18" s="17" t="s">
        <v>15</v>
      </c>
      <c r="B18" s="10">
        <v>4766</v>
      </c>
      <c r="C18" s="18">
        <v>100</v>
      </c>
      <c r="D18" s="19">
        <v>3584</v>
      </c>
      <c r="E18" s="20"/>
      <c r="F18" s="20">
        <v>22</v>
      </c>
      <c r="G18" s="21"/>
      <c r="H18" s="21">
        <f t="shared" si="1"/>
        <v>22</v>
      </c>
      <c r="I18" s="33">
        <f t="shared" si="2"/>
        <v>0.6138392857142857</v>
      </c>
      <c r="J18" s="20"/>
      <c r="K18" s="34">
        <f t="shared" si="3"/>
        <v>22</v>
      </c>
      <c r="L18" s="21"/>
      <c r="M18" s="30"/>
      <c r="N18" s="30"/>
      <c r="O18" s="30"/>
      <c r="P18" s="30"/>
      <c r="Q18" s="30"/>
      <c r="R18" s="30"/>
      <c r="S18" s="30"/>
      <c r="T18" s="30"/>
    </row>
    <row r="19" spans="1:20" ht="52.5" customHeight="1">
      <c r="A19" s="17" t="s">
        <v>16</v>
      </c>
      <c r="B19" s="10">
        <v>985</v>
      </c>
      <c r="C19" s="18">
        <v>50</v>
      </c>
      <c r="D19" s="19">
        <v>160</v>
      </c>
      <c r="E19" s="20">
        <v>58</v>
      </c>
      <c r="F19" s="20">
        <v>44</v>
      </c>
      <c r="G19" s="21">
        <v>28.2</v>
      </c>
      <c r="H19" s="21">
        <f t="shared" si="1"/>
        <v>-14</v>
      </c>
      <c r="I19" s="33">
        <v>20.3</v>
      </c>
      <c r="J19" s="20">
        <v>49</v>
      </c>
      <c r="K19" s="34">
        <f t="shared" si="3"/>
        <v>-5</v>
      </c>
      <c r="L19" s="21">
        <f t="shared" si="0"/>
        <v>89.79591836734694</v>
      </c>
      <c r="M19" s="30"/>
      <c r="N19" s="30"/>
      <c r="O19" s="30"/>
      <c r="P19" s="30"/>
      <c r="Q19" s="30"/>
      <c r="R19" s="30"/>
      <c r="S19" s="30"/>
      <c r="T19" s="30"/>
    </row>
    <row r="20" spans="1:20" ht="38.25" customHeight="1">
      <c r="A20" s="17" t="s">
        <v>17</v>
      </c>
      <c r="B20" s="10">
        <v>1301</v>
      </c>
      <c r="C20" s="18">
        <v>100</v>
      </c>
      <c r="D20" s="19">
        <v>341</v>
      </c>
      <c r="E20" s="20">
        <v>134</v>
      </c>
      <c r="F20" s="20">
        <v>148</v>
      </c>
      <c r="G20" s="21">
        <v>3.1</v>
      </c>
      <c r="H20" s="21">
        <f t="shared" si="1"/>
        <v>14</v>
      </c>
      <c r="I20" s="33">
        <f>F20/D20*100</f>
        <v>43.401759530791786</v>
      </c>
      <c r="J20" s="20">
        <v>72</v>
      </c>
      <c r="K20" s="34">
        <f t="shared" si="3"/>
        <v>76</v>
      </c>
      <c r="L20" s="21">
        <f t="shared" si="0"/>
        <v>205.55555555555554</v>
      </c>
      <c r="M20" s="30"/>
      <c r="N20" s="30"/>
      <c r="O20" s="30"/>
      <c r="P20" s="30"/>
      <c r="Q20" s="30"/>
      <c r="R20" s="30"/>
      <c r="S20" s="30"/>
      <c r="T20" s="30"/>
    </row>
    <row r="21" spans="1:20" ht="18" customHeight="1">
      <c r="A21" s="17" t="s">
        <v>18</v>
      </c>
      <c r="B21" s="10"/>
      <c r="C21" s="18">
        <v>100</v>
      </c>
      <c r="D21" s="19"/>
      <c r="E21" s="20"/>
      <c r="F21" s="20">
        <v>-2</v>
      </c>
      <c r="G21" s="14"/>
      <c r="H21" s="21">
        <f t="shared" si="1"/>
        <v>-2</v>
      </c>
      <c r="I21" s="15"/>
      <c r="J21" s="20">
        <v>-7</v>
      </c>
      <c r="K21" s="34">
        <f t="shared" si="3"/>
        <v>5</v>
      </c>
      <c r="L21" s="21">
        <f t="shared" si="0"/>
        <v>28.57142857142857</v>
      </c>
      <c r="M21" s="30"/>
      <c r="N21" s="30"/>
      <c r="O21" s="30"/>
      <c r="P21" s="30"/>
      <c r="Q21" s="30"/>
      <c r="R21" s="30"/>
      <c r="S21" s="30"/>
      <c r="T21" s="30"/>
    </row>
    <row r="22" spans="1:20" s="25" customFormat="1" ht="17.25" customHeight="1">
      <c r="A22" s="22" t="s">
        <v>19</v>
      </c>
      <c r="B22" s="23">
        <f>B6+B12</f>
        <v>48953</v>
      </c>
      <c r="C22" s="23"/>
      <c r="D22" s="23">
        <f>D6+D12</f>
        <v>14792</v>
      </c>
      <c r="E22" s="24">
        <f>E6+E12</f>
        <v>3769</v>
      </c>
      <c r="F22" s="24">
        <f>F6+F12</f>
        <v>4666</v>
      </c>
      <c r="G22" s="14">
        <f>F22/E22*100</f>
        <v>123.79941629079332</v>
      </c>
      <c r="H22" s="14">
        <f t="shared" si="1"/>
        <v>897</v>
      </c>
      <c r="I22" s="15">
        <f>F22/D22*100</f>
        <v>31.544077879935102</v>
      </c>
      <c r="J22" s="12">
        <f>J6+J12</f>
        <v>4741</v>
      </c>
      <c r="K22" s="13">
        <f t="shared" si="3"/>
        <v>-75</v>
      </c>
      <c r="L22" s="14">
        <f t="shared" si="0"/>
        <v>98.41805526260282</v>
      </c>
      <c r="M22" s="31"/>
      <c r="N22" s="31"/>
      <c r="O22" s="31"/>
      <c r="P22" s="31"/>
      <c r="Q22" s="31"/>
      <c r="R22" s="31"/>
      <c r="S22" s="31"/>
      <c r="T22" s="31"/>
    </row>
  </sheetData>
  <sheetProtection/>
  <mergeCells count="10">
    <mergeCell ref="A4:A5"/>
    <mergeCell ref="C4:C5"/>
    <mergeCell ref="A2:I2"/>
    <mergeCell ref="E4:I4"/>
    <mergeCell ref="P4:T4"/>
    <mergeCell ref="D4:D5"/>
    <mergeCell ref="J4:J5"/>
    <mergeCell ref="B4:B5"/>
    <mergeCell ref="K4:K5"/>
    <mergeCell ref="L4:L5"/>
  </mergeCells>
  <printOptions horizontalCentered="1"/>
  <pageMargins left="0.2" right="0.17" top="0.78" bottom="0.2362204724409449" header="0.26" footer="0.53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23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48.28125" style="0" customWidth="1"/>
    <col min="2" max="2" width="8.7109375" style="0" customWidth="1"/>
    <col min="3" max="3" width="5.7109375" style="1" customWidth="1"/>
    <col min="4" max="4" width="8.7109375" style="2" customWidth="1"/>
    <col min="5" max="5" width="7.28125" style="0" customWidth="1"/>
    <col min="6" max="6" width="5.8515625" style="0" customWidth="1"/>
    <col min="7" max="8" width="6.7109375" style="0" customWidth="1"/>
    <col min="9" max="9" width="8.8515625" style="2" customWidth="1"/>
    <col min="10" max="10" width="7.28125" style="0" customWidth="1"/>
    <col min="11" max="13" width="6.7109375" style="0" customWidth="1"/>
    <col min="14" max="14" width="6.00390625" style="0" customWidth="1"/>
    <col min="15" max="15" width="9.7109375" style="0" customWidth="1"/>
    <col min="16" max="18" width="6.7109375" style="0" customWidth="1"/>
    <col min="19" max="19" width="7.140625" style="0" customWidth="1"/>
    <col min="20" max="20" width="10.00390625" style="0" customWidth="1"/>
  </cols>
  <sheetData>
    <row r="1" ht="10.5" customHeight="1"/>
    <row r="2" spans="1:16" ht="15">
      <c r="A2" s="41" t="s">
        <v>24</v>
      </c>
      <c r="B2" s="41"/>
      <c r="C2" s="41"/>
      <c r="D2" s="41"/>
      <c r="E2" s="41"/>
      <c r="F2" s="41"/>
      <c r="G2" s="41"/>
      <c r="H2" s="41"/>
      <c r="I2" s="41"/>
      <c r="J2" s="3"/>
      <c r="K2" s="3"/>
      <c r="L2" s="3"/>
      <c r="M2" s="3"/>
      <c r="N2" s="4"/>
      <c r="O2" s="4"/>
      <c r="P2" s="3"/>
    </row>
    <row r="3" spans="1:12" ht="17.25" customHeight="1">
      <c r="A3" s="35" t="s">
        <v>25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1:20" s="5" customFormat="1" ht="12.75" customHeight="1">
      <c r="A4" s="37"/>
      <c r="B4" s="46" t="s">
        <v>0</v>
      </c>
      <c r="C4" s="39" t="s">
        <v>27</v>
      </c>
      <c r="D4" s="44" t="s">
        <v>30</v>
      </c>
      <c r="E4" s="42" t="s">
        <v>31</v>
      </c>
      <c r="F4" s="42"/>
      <c r="G4" s="42"/>
      <c r="H4" s="42"/>
      <c r="I4" s="42"/>
      <c r="J4" s="46" t="s">
        <v>32</v>
      </c>
      <c r="K4" s="46" t="s">
        <v>4</v>
      </c>
      <c r="L4" s="46" t="s">
        <v>26</v>
      </c>
      <c r="M4" s="32"/>
      <c r="N4" s="32"/>
      <c r="O4" s="32"/>
      <c r="P4" s="43"/>
      <c r="Q4" s="43"/>
      <c r="R4" s="43"/>
      <c r="S4" s="43"/>
      <c r="T4" s="43"/>
    </row>
    <row r="5" spans="1:20" s="5" customFormat="1" ht="31.5" customHeight="1">
      <c r="A5" s="38"/>
      <c r="B5" s="48"/>
      <c r="C5" s="40"/>
      <c r="D5" s="45"/>
      <c r="E5" s="6" t="s">
        <v>1</v>
      </c>
      <c r="F5" s="6" t="s">
        <v>2</v>
      </c>
      <c r="G5" s="6" t="s">
        <v>3</v>
      </c>
      <c r="H5" s="7" t="s">
        <v>4</v>
      </c>
      <c r="I5" s="8" t="s">
        <v>5</v>
      </c>
      <c r="J5" s="47"/>
      <c r="K5" s="48"/>
      <c r="L5" s="48"/>
      <c r="M5" s="26"/>
      <c r="N5" s="27"/>
      <c r="O5" s="28"/>
      <c r="P5" s="26"/>
      <c r="Q5" s="26"/>
      <c r="R5" s="26"/>
      <c r="S5" s="27"/>
      <c r="T5" s="28"/>
    </row>
    <row r="6" spans="1:20" s="16" customFormat="1" ht="12.75">
      <c r="A6" s="9" t="s">
        <v>6</v>
      </c>
      <c r="B6" s="10">
        <f>B7+B8+B9+B10</f>
        <v>35050</v>
      </c>
      <c r="C6" s="11"/>
      <c r="D6" s="12">
        <f>D7+D8+D9+D10</f>
        <v>9230</v>
      </c>
      <c r="E6" s="12">
        <f>E7+E8+E9+E10</f>
        <v>3472</v>
      </c>
      <c r="F6" s="12">
        <f>F7+F8+F9+F10+F11</f>
        <v>3487</v>
      </c>
      <c r="G6" s="14">
        <f>F6/E6*100</f>
        <v>100.4320276497696</v>
      </c>
      <c r="H6" s="14">
        <f>F6-E6</f>
        <v>15</v>
      </c>
      <c r="I6" s="15">
        <f>F6/D6*100</f>
        <v>37.77898158179848</v>
      </c>
      <c r="J6" s="13">
        <f>J7+J8+J9+J10</f>
        <v>3065</v>
      </c>
      <c r="K6" s="13">
        <f>F6-J6</f>
        <v>422</v>
      </c>
      <c r="L6" s="14">
        <f>F6/J6*100</f>
        <v>113.76835236541598</v>
      </c>
      <c r="M6" s="29"/>
      <c r="N6" s="29"/>
      <c r="O6" s="29"/>
      <c r="P6" s="29"/>
      <c r="Q6" s="29"/>
      <c r="R6" s="29"/>
      <c r="S6" s="29"/>
      <c r="T6" s="29"/>
    </row>
    <row r="7" spans="1:20" ht="12.75">
      <c r="A7" s="17" t="s">
        <v>7</v>
      </c>
      <c r="B7" s="10">
        <v>32707</v>
      </c>
      <c r="C7" s="18">
        <v>40</v>
      </c>
      <c r="D7" s="19">
        <v>8559</v>
      </c>
      <c r="E7" s="20">
        <v>2970</v>
      </c>
      <c r="F7" s="20">
        <v>3082</v>
      </c>
      <c r="G7" s="21">
        <f>F7/E7*100</f>
        <v>103.77104377104378</v>
      </c>
      <c r="H7" s="21">
        <f>F7-E7</f>
        <v>112</v>
      </c>
      <c r="I7" s="33">
        <f>F7/D7*100</f>
        <v>36.00887954200257</v>
      </c>
      <c r="J7" s="20">
        <v>3014</v>
      </c>
      <c r="K7" s="34">
        <f>F7-J7</f>
        <v>68</v>
      </c>
      <c r="L7" s="21">
        <f>F7/J7*100</f>
        <v>102.25613802256137</v>
      </c>
      <c r="M7" s="30"/>
      <c r="N7" s="30"/>
      <c r="O7" s="30"/>
      <c r="P7" s="30"/>
      <c r="Q7" s="30"/>
      <c r="R7" s="30"/>
      <c r="S7" s="30"/>
      <c r="T7" s="30"/>
    </row>
    <row r="8" spans="1:20" ht="27" customHeight="1">
      <c r="A8" s="17" t="s">
        <v>8</v>
      </c>
      <c r="B8" s="10">
        <v>1667</v>
      </c>
      <c r="C8" s="18">
        <v>90</v>
      </c>
      <c r="D8" s="19">
        <v>419</v>
      </c>
      <c r="E8" s="20">
        <v>400</v>
      </c>
      <c r="F8" s="20">
        <v>349</v>
      </c>
      <c r="G8" s="21">
        <f>F8/E8*100</f>
        <v>87.25</v>
      </c>
      <c r="H8" s="21">
        <f>F8-E8</f>
        <v>-51</v>
      </c>
      <c r="I8" s="33">
        <f>F8/D8*100</f>
        <v>83.29355608591885</v>
      </c>
      <c r="J8" s="20">
        <v>26</v>
      </c>
      <c r="K8" s="34">
        <f>F8-J8</f>
        <v>323</v>
      </c>
      <c r="L8" s="21">
        <f>F8/J8*100</f>
        <v>1342.3076923076924</v>
      </c>
      <c r="M8" s="30"/>
      <c r="N8" s="30"/>
      <c r="O8" s="30"/>
      <c r="P8" s="30"/>
      <c r="Q8" s="30"/>
      <c r="R8" s="30"/>
      <c r="S8" s="30"/>
      <c r="T8" s="30"/>
    </row>
    <row r="9" spans="1:20" ht="12.75">
      <c r="A9" s="17" t="s">
        <v>9</v>
      </c>
      <c r="B9" s="10">
        <v>28</v>
      </c>
      <c r="C9" s="18">
        <v>60</v>
      </c>
      <c r="D9" s="19">
        <v>12</v>
      </c>
      <c r="E9" s="20">
        <v>12</v>
      </c>
      <c r="F9" s="20">
        <v>6</v>
      </c>
      <c r="G9" s="21"/>
      <c r="H9" s="21">
        <f>F9-E9</f>
        <v>-6</v>
      </c>
      <c r="I9" s="15"/>
      <c r="J9" s="20"/>
      <c r="K9" s="34">
        <f>F9-J9</f>
        <v>6</v>
      </c>
      <c r="L9" s="21"/>
      <c r="M9" s="30"/>
      <c r="N9" s="30"/>
      <c r="O9" s="30"/>
      <c r="P9" s="30"/>
      <c r="Q9" s="30"/>
      <c r="R9" s="30"/>
      <c r="S9" s="30"/>
      <c r="T9" s="30"/>
    </row>
    <row r="10" spans="1:20" ht="12.75">
      <c r="A10" s="17" t="s">
        <v>20</v>
      </c>
      <c r="B10" s="10">
        <v>648</v>
      </c>
      <c r="C10" s="18">
        <v>100</v>
      </c>
      <c r="D10" s="19">
        <v>240</v>
      </c>
      <c r="E10" s="20">
        <v>90</v>
      </c>
      <c r="F10" s="20">
        <v>47</v>
      </c>
      <c r="G10" s="21">
        <f>F10/E10*100</f>
        <v>52.22222222222223</v>
      </c>
      <c r="H10" s="21">
        <f>F10-E10</f>
        <v>-43</v>
      </c>
      <c r="I10" s="33">
        <f>F10/D10*100</f>
        <v>19.583333333333332</v>
      </c>
      <c r="J10" s="20">
        <v>25</v>
      </c>
      <c r="K10" s="34">
        <f>F10-J10</f>
        <v>22</v>
      </c>
      <c r="L10" s="21">
        <f>F10/J10*100</f>
        <v>188</v>
      </c>
      <c r="M10" s="30"/>
      <c r="N10" s="30"/>
      <c r="O10" s="30"/>
      <c r="P10" s="30"/>
      <c r="Q10" s="30"/>
      <c r="R10" s="30"/>
      <c r="S10" s="30"/>
      <c r="T10" s="30"/>
    </row>
    <row r="11" spans="1:20" ht="12.75">
      <c r="A11" s="17" t="s">
        <v>22</v>
      </c>
      <c r="B11" s="10"/>
      <c r="C11" s="18"/>
      <c r="D11" s="19"/>
      <c r="E11" s="20"/>
      <c r="F11" s="20">
        <v>3</v>
      </c>
      <c r="G11" s="21"/>
      <c r="H11" s="21"/>
      <c r="I11" s="33"/>
      <c r="J11" s="20"/>
      <c r="K11" s="34"/>
      <c r="L11" s="21"/>
      <c r="M11" s="30"/>
      <c r="N11" s="30"/>
      <c r="O11" s="30"/>
      <c r="P11" s="30"/>
      <c r="Q11" s="30"/>
      <c r="R11" s="30"/>
      <c r="S11" s="30"/>
      <c r="T11" s="30"/>
    </row>
    <row r="12" spans="1:20" s="16" customFormat="1" ht="14.25" customHeight="1">
      <c r="A12" s="9" t="s">
        <v>10</v>
      </c>
      <c r="B12" s="10">
        <f>B14+B15+B16+B18+B19+B20+B21+B22</f>
        <v>13903</v>
      </c>
      <c r="C12" s="11"/>
      <c r="D12" s="12">
        <f>D14+D15+D16+D18+D19+D20+D21+D22</f>
        <v>3212</v>
      </c>
      <c r="E12" s="13">
        <f>E14+E15+E16+E18+E19+E20+E21+E22</f>
        <v>1431</v>
      </c>
      <c r="F12" s="13">
        <f>F14+F15+F16+F18+F19+F20+F21+F22+F13+F17</f>
        <v>987</v>
      </c>
      <c r="G12" s="14">
        <f>F12/E12*100</f>
        <v>68.9727463312369</v>
      </c>
      <c r="H12" s="14">
        <f>F12-E12</f>
        <v>-444</v>
      </c>
      <c r="I12" s="15">
        <f>F12/D12*100</f>
        <v>30.728518057285182</v>
      </c>
      <c r="J12" s="13">
        <f>J14+J15+J16+J17+J18+J19+J20+J21+J22</f>
        <v>1490</v>
      </c>
      <c r="K12" s="13">
        <f aca="true" t="shared" si="0" ref="K12:K23">F12-J12</f>
        <v>-503</v>
      </c>
      <c r="L12" s="14">
        <f aca="true" t="shared" si="1" ref="L12:L18">F12/J12*100</f>
        <v>66.24161073825503</v>
      </c>
      <c r="M12" s="29"/>
      <c r="N12" s="29"/>
      <c r="O12" s="29"/>
      <c r="P12" s="29"/>
      <c r="Q12" s="29"/>
      <c r="R12" s="29"/>
      <c r="S12" s="29"/>
      <c r="T12" s="29"/>
    </row>
    <row r="13" spans="1:20" s="16" customFormat="1" ht="14.25" customHeight="1">
      <c r="A13" s="17" t="s">
        <v>33</v>
      </c>
      <c r="B13" s="10"/>
      <c r="C13" s="11"/>
      <c r="D13" s="12"/>
      <c r="E13" s="13"/>
      <c r="F13" s="34">
        <v>1</v>
      </c>
      <c r="G13" s="14"/>
      <c r="H13" s="14"/>
      <c r="I13" s="15"/>
      <c r="J13" s="13"/>
      <c r="K13" s="13"/>
      <c r="L13" s="14"/>
      <c r="M13" s="29"/>
      <c r="N13" s="29"/>
      <c r="O13" s="29"/>
      <c r="P13" s="29"/>
      <c r="Q13" s="29"/>
      <c r="R13" s="29"/>
      <c r="S13" s="29"/>
      <c r="T13" s="29"/>
    </row>
    <row r="14" spans="1:20" ht="66.75" customHeight="1">
      <c r="A14" s="17" t="s">
        <v>11</v>
      </c>
      <c r="B14" s="10">
        <v>3390</v>
      </c>
      <c r="C14" s="18">
        <v>50</v>
      </c>
      <c r="D14" s="19">
        <v>1000</v>
      </c>
      <c r="E14" s="20">
        <v>700</v>
      </c>
      <c r="F14" s="20">
        <v>404</v>
      </c>
      <c r="G14" s="21">
        <f>F14/E14*100</f>
        <v>57.714285714285715</v>
      </c>
      <c r="H14" s="21">
        <f>F14-E14</f>
        <v>-296</v>
      </c>
      <c r="I14" s="33">
        <f>F14/D14*100</f>
        <v>40.400000000000006</v>
      </c>
      <c r="J14" s="20">
        <v>146</v>
      </c>
      <c r="K14" s="34">
        <f t="shared" si="0"/>
        <v>258</v>
      </c>
      <c r="L14" s="21">
        <f t="shared" si="1"/>
        <v>276.71232876712327</v>
      </c>
      <c r="M14" s="30"/>
      <c r="N14" s="30"/>
      <c r="O14" s="30"/>
      <c r="P14" s="30"/>
      <c r="Q14" s="30"/>
      <c r="R14" s="30"/>
      <c r="S14" s="30"/>
      <c r="T14" s="30"/>
    </row>
    <row r="15" spans="1:20" ht="63.75" customHeight="1">
      <c r="A15" s="17" t="s">
        <v>12</v>
      </c>
      <c r="B15" s="10">
        <v>1800</v>
      </c>
      <c r="C15" s="18">
        <v>100</v>
      </c>
      <c r="D15" s="19">
        <v>490</v>
      </c>
      <c r="E15" s="20">
        <v>170</v>
      </c>
      <c r="F15" s="20">
        <v>123</v>
      </c>
      <c r="G15" s="21">
        <f>F15/E15*100</f>
        <v>72.35294117647058</v>
      </c>
      <c r="H15" s="21">
        <f>F15-E15</f>
        <v>-47</v>
      </c>
      <c r="I15" s="33">
        <f>F15/D15*100</f>
        <v>25.102040816326532</v>
      </c>
      <c r="J15" s="20">
        <v>188</v>
      </c>
      <c r="K15" s="34">
        <f t="shared" si="0"/>
        <v>-65</v>
      </c>
      <c r="L15" s="21">
        <f t="shared" si="1"/>
        <v>65.42553191489363</v>
      </c>
      <c r="M15" s="30"/>
      <c r="N15" s="30"/>
      <c r="O15" s="30"/>
      <c r="P15" s="30"/>
      <c r="Q15" s="30"/>
      <c r="R15" s="30"/>
      <c r="S15" s="30"/>
      <c r="T15" s="30"/>
    </row>
    <row r="16" spans="1:20" ht="52.5" customHeight="1">
      <c r="A16" s="17" t="s">
        <v>13</v>
      </c>
      <c r="B16" s="10">
        <v>64</v>
      </c>
      <c r="C16" s="18">
        <v>100</v>
      </c>
      <c r="D16" s="19"/>
      <c r="E16" s="20"/>
      <c r="F16" s="20"/>
      <c r="G16" s="21"/>
      <c r="H16" s="21">
        <f>F16-E16</f>
        <v>0</v>
      </c>
      <c r="I16" s="33"/>
      <c r="J16" s="20">
        <v>155</v>
      </c>
      <c r="K16" s="34">
        <f t="shared" si="0"/>
        <v>-155</v>
      </c>
      <c r="L16" s="21"/>
      <c r="M16" s="30"/>
      <c r="N16" s="30"/>
      <c r="O16" s="30"/>
      <c r="P16" s="30"/>
      <c r="Q16" s="30"/>
      <c r="R16" s="30"/>
      <c r="S16" s="30"/>
      <c r="T16" s="30"/>
    </row>
    <row r="17" spans="1:20" ht="19.5" customHeight="1">
      <c r="A17" s="17" t="s">
        <v>29</v>
      </c>
      <c r="B17" s="10"/>
      <c r="C17" s="18"/>
      <c r="D17" s="19"/>
      <c r="E17" s="20"/>
      <c r="F17" s="20">
        <v>136</v>
      </c>
      <c r="G17" s="21"/>
      <c r="H17" s="21"/>
      <c r="I17" s="33"/>
      <c r="J17" s="20">
        <v>862</v>
      </c>
      <c r="K17" s="34">
        <f t="shared" si="0"/>
        <v>-726</v>
      </c>
      <c r="L17" s="21">
        <f t="shared" si="1"/>
        <v>15.777262180974477</v>
      </c>
      <c r="M17" s="30"/>
      <c r="N17" s="30"/>
      <c r="O17" s="30"/>
      <c r="P17" s="30"/>
      <c r="Q17" s="30"/>
      <c r="R17" s="30"/>
      <c r="S17" s="30"/>
      <c r="T17" s="30"/>
    </row>
    <row r="18" spans="1:20" ht="27.75" customHeight="1">
      <c r="A18" s="17" t="s">
        <v>14</v>
      </c>
      <c r="B18" s="10">
        <v>1597</v>
      </c>
      <c r="C18" s="18">
        <v>40</v>
      </c>
      <c r="D18" s="19">
        <v>430</v>
      </c>
      <c r="E18" s="20">
        <v>430</v>
      </c>
      <c r="F18" s="20">
        <v>103</v>
      </c>
      <c r="G18" s="21"/>
      <c r="H18" s="21">
        <f aca="true" t="shared" si="2" ref="H18:H23">F18-E18</f>
        <v>-327</v>
      </c>
      <c r="I18" s="33">
        <f>F18/D18*100</f>
        <v>23.953488372093023</v>
      </c>
      <c r="J18" s="20">
        <v>25</v>
      </c>
      <c r="K18" s="34">
        <f t="shared" si="0"/>
        <v>78</v>
      </c>
      <c r="L18" s="21">
        <f t="shared" si="1"/>
        <v>412</v>
      </c>
      <c r="M18" s="30"/>
      <c r="N18" s="30"/>
      <c r="O18" s="30"/>
      <c r="P18" s="30"/>
      <c r="Q18" s="30"/>
      <c r="R18" s="30"/>
      <c r="S18" s="30"/>
      <c r="T18" s="30"/>
    </row>
    <row r="19" spans="1:20" ht="77.25" customHeight="1">
      <c r="A19" s="17" t="s">
        <v>15</v>
      </c>
      <c r="B19" s="10">
        <v>4766</v>
      </c>
      <c r="C19" s="18">
        <v>100</v>
      </c>
      <c r="D19" s="19">
        <v>591</v>
      </c>
      <c r="E19" s="20"/>
      <c r="F19" s="20">
        <v>32</v>
      </c>
      <c r="G19" s="21"/>
      <c r="H19" s="21">
        <f t="shared" si="2"/>
        <v>32</v>
      </c>
      <c r="I19" s="33">
        <f>F19/D19*100</f>
        <v>5.414551607445008</v>
      </c>
      <c r="J19" s="20"/>
      <c r="K19" s="34">
        <f t="shared" si="0"/>
        <v>32</v>
      </c>
      <c r="L19" s="21"/>
      <c r="M19" s="30"/>
      <c r="N19" s="30"/>
      <c r="O19" s="30"/>
      <c r="P19" s="30"/>
      <c r="Q19" s="30"/>
      <c r="R19" s="30"/>
      <c r="S19" s="30"/>
      <c r="T19" s="30"/>
    </row>
    <row r="20" spans="1:20" ht="52.5" customHeight="1">
      <c r="A20" s="17" t="s">
        <v>16</v>
      </c>
      <c r="B20" s="10">
        <v>985</v>
      </c>
      <c r="C20" s="18">
        <v>50</v>
      </c>
      <c r="D20" s="19">
        <v>325</v>
      </c>
      <c r="E20" s="20">
        <v>5</v>
      </c>
      <c r="F20" s="20">
        <v>53</v>
      </c>
      <c r="G20" s="21">
        <v>28.2</v>
      </c>
      <c r="H20" s="21">
        <f t="shared" si="2"/>
        <v>48</v>
      </c>
      <c r="I20" s="33">
        <v>20.3</v>
      </c>
      <c r="J20" s="20">
        <v>49</v>
      </c>
      <c r="K20" s="34">
        <f t="shared" si="0"/>
        <v>4</v>
      </c>
      <c r="L20" s="21">
        <f>F20/J20*100</f>
        <v>108.16326530612245</v>
      </c>
      <c r="M20" s="30"/>
      <c r="N20" s="30"/>
      <c r="O20" s="30"/>
      <c r="P20" s="30"/>
      <c r="Q20" s="30"/>
      <c r="R20" s="30"/>
      <c r="S20" s="30"/>
      <c r="T20" s="30"/>
    </row>
    <row r="21" spans="1:20" ht="38.25" customHeight="1">
      <c r="A21" s="17" t="s">
        <v>17</v>
      </c>
      <c r="B21" s="10">
        <v>1301</v>
      </c>
      <c r="C21" s="18">
        <v>100</v>
      </c>
      <c r="D21" s="19">
        <v>376</v>
      </c>
      <c r="E21" s="20">
        <v>126</v>
      </c>
      <c r="F21" s="20">
        <v>140</v>
      </c>
      <c r="G21" s="21">
        <v>3.1</v>
      </c>
      <c r="H21" s="21">
        <f t="shared" si="2"/>
        <v>14</v>
      </c>
      <c r="I21" s="33">
        <f>F21/D21*100</f>
        <v>37.234042553191486</v>
      </c>
      <c r="J21" s="20">
        <v>72</v>
      </c>
      <c r="K21" s="34">
        <f t="shared" si="0"/>
        <v>68</v>
      </c>
      <c r="L21" s="21">
        <f>F21/J21*100</f>
        <v>194.44444444444443</v>
      </c>
      <c r="M21" s="30"/>
      <c r="N21" s="30"/>
      <c r="O21" s="30"/>
      <c r="P21" s="30"/>
      <c r="Q21" s="30"/>
      <c r="R21" s="30"/>
      <c r="S21" s="30"/>
      <c r="T21" s="30"/>
    </row>
    <row r="22" spans="1:20" ht="18" customHeight="1">
      <c r="A22" s="17" t="s">
        <v>18</v>
      </c>
      <c r="B22" s="10"/>
      <c r="C22" s="18">
        <v>100</v>
      </c>
      <c r="D22" s="19"/>
      <c r="E22" s="20"/>
      <c r="F22" s="20">
        <v>-5</v>
      </c>
      <c r="G22" s="14"/>
      <c r="H22" s="21">
        <f t="shared" si="2"/>
        <v>-5</v>
      </c>
      <c r="I22" s="15"/>
      <c r="J22" s="20">
        <v>-7</v>
      </c>
      <c r="K22" s="34">
        <f t="shared" si="0"/>
        <v>2</v>
      </c>
      <c r="L22" s="21">
        <f>F22/J22*100</f>
        <v>71.42857142857143</v>
      </c>
      <c r="M22" s="30"/>
      <c r="N22" s="30"/>
      <c r="O22" s="30"/>
      <c r="P22" s="30"/>
      <c r="Q22" s="30"/>
      <c r="R22" s="30"/>
      <c r="S22" s="30"/>
      <c r="T22" s="30"/>
    </row>
    <row r="23" spans="1:20" s="25" customFormat="1" ht="17.25" customHeight="1">
      <c r="A23" s="22" t="s">
        <v>19</v>
      </c>
      <c r="B23" s="23">
        <f>B6+B12</f>
        <v>48953</v>
      </c>
      <c r="C23" s="23"/>
      <c r="D23" s="23">
        <f>D6+D12</f>
        <v>12442</v>
      </c>
      <c r="E23" s="24">
        <f>E6+E12</f>
        <v>4903</v>
      </c>
      <c r="F23" s="24">
        <f>F6+F12</f>
        <v>4474</v>
      </c>
      <c r="G23" s="14">
        <f>F23/E23*100</f>
        <v>91.25025494595145</v>
      </c>
      <c r="H23" s="14">
        <f t="shared" si="2"/>
        <v>-429</v>
      </c>
      <c r="I23" s="15">
        <f>F23/D23*100</f>
        <v>35.95884905963672</v>
      </c>
      <c r="J23" s="12">
        <f>J6+J12</f>
        <v>4555</v>
      </c>
      <c r="K23" s="13">
        <f t="shared" si="0"/>
        <v>-81</v>
      </c>
      <c r="L23" s="14">
        <f>F23/J23*100</f>
        <v>98.22173435784852</v>
      </c>
      <c r="M23" s="31"/>
      <c r="N23" s="31"/>
      <c r="O23" s="31"/>
      <c r="P23" s="31"/>
      <c r="Q23" s="31"/>
      <c r="R23" s="31"/>
      <c r="S23" s="31"/>
      <c r="T23" s="31"/>
    </row>
  </sheetData>
  <sheetProtection/>
  <mergeCells count="10">
    <mergeCell ref="A4:A5"/>
    <mergeCell ref="C4:C5"/>
    <mergeCell ref="A2:I2"/>
    <mergeCell ref="E4:I4"/>
    <mergeCell ref="P4:T4"/>
    <mergeCell ref="D4:D5"/>
    <mergeCell ref="J4:J5"/>
    <mergeCell ref="B4:B5"/>
    <mergeCell ref="K4:K5"/>
    <mergeCell ref="L4:L5"/>
  </mergeCells>
  <printOptions horizontalCentered="1"/>
  <pageMargins left="0.2" right="0.17" top="0.78" bottom="0.2362204724409449" header="0.26" footer="0.5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T23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48.28125" style="0" customWidth="1"/>
    <col min="2" max="2" width="8.7109375" style="0" customWidth="1"/>
    <col min="3" max="3" width="5.7109375" style="1" customWidth="1"/>
    <col min="4" max="4" width="8.7109375" style="2" customWidth="1"/>
    <col min="5" max="5" width="7.28125" style="0" customWidth="1"/>
    <col min="6" max="6" width="5.8515625" style="0" customWidth="1"/>
    <col min="7" max="8" width="6.7109375" style="0" customWidth="1"/>
    <col min="9" max="9" width="8.8515625" style="2" customWidth="1"/>
    <col min="10" max="10" width="7.28125" style="0" customWidth="1"/>
    <col min="11" max="13" width="6.7109375" style="0" customWidth="1"/>
    <col min="14" max="14" width="6.00390625" style="0" customWidth="1"/>
    <col min="15" max="15" width="9.7109375" style="0" customWidth="1"/>
    <col min="16" max="18" width="6.7109375" style="0" customWidth="1"/>
    <col min="19" max="19" width="7.140625" style="0" customWidth="1"/>
    <col min="20" max="20" width="10.00390625" style="0" customWidth="1"/>
  </cols>
  <sheetData>
    <row r="1" ht="10.5" customHeight="1"/>
    <row r="2" spans="1:16" ht="15">
      <c r="A2" s="41" t="s">
        <v>24</v>
      </c>
      <c r="B2" s="41"/>
      <c r="C2" s="41"/>
      <c r="D2" s="41"/>
      <c r="E2" s="41"/>
      <c r="F2" s="41"/>
      <c r="G2" s="41"/>
      <c r="H2" s="41"/>
      <c r="I2" s="41"/>
      <c r="J2" s="3"/>
      <c r="K2" s="3"/>
      <c r="L2" s="3"/>
      <c r="M2" s="3"/>
      <c r="N2" s="4"/>
      <c r="O2" s="4"/>
      <c r="P2" s="3"/>
    </row>
    <row r="3" spans="1:12" ht="17.25" customHeight="1">
      <c r="A3" s="35" t="s">
        <v>25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1:20" s="5" customFormat="1" ht="12.75" customHeight="1">
      <c r="A4" s="37"/>
      <c r="B4" s="46" t="s">
        <v>0</v>
      </c>
      <c r="C4" s="39" t="s">
        <v>27</v>
      </c>
      <c r="D4" s="44" t="s">
        <v>30</v>
      </c>
      <c r="E4" s="42" t="s">
        <v>34</v>
      </c>
      <c r="F4" s="42"/>
      <c r="G4" s="42"/>
      <c r="H4" s="42"/>
      <c r="I4" s="42"/>
      <c r="J4" s="46" t="s">
        <v>35</v>
      </c>
      <c r="K4" s="46" t="s">
        <v>4</v>
      </c>
      <c r="L4" s="46" t="s">
        <v>26</v>
      </c>
      <c r="M4" s="32"/>
      <c r="N4" s="32"/>
      <c r="O4" s="32"/>
      <c r="P4" s="43"/>
      <c r="Q4" s="43"/>
      <c r="R4" s="43"/>
      <c r="S4" s="43"/>
      <c r="T4" s="43"/>
    </row>
    <row r="5" spans="1:20" s="5" customFormat="1" ht="31.5" customHeight="1">
      <c r="A5" s="38"/>
      <c r="B5" s="48"/>
      <c r="C5" s="40"/>
      <c r="D5" s="45"/>
      <c r="E5" s="6" t="s">
        <v>1</v>
      </c>
      <c r="F5" s="6" t="s">
        <v>2</v>
      </c>
      <c r="G5" s="6" t="s">
        <v>3</v>
      </c>
      <c r="H5" s="7" t="s">
        <v>4</v>
      </c>
      <c r="I5" s="8" t="s">
        <v>5</v>
      </c>
      <c r="J5" s="47"/>
      <c r="K5" s="48"/>
      <c r="L5" s="48"/>
      <c r="M5" s="26"/>
      <c r="N5" s="27"/>
      <c r="O5" s="28"/>
      <c r="P5" s="26"/>
      <c r="Q5" s="26"/>
      <c r="R5" s="26"/>
      <c r="S5" s="27"/>
      <c r="T5" s="28"/>
    </row>
    <row r="6" spans="1:20" s="16" customFormat="1" ht="12.75">
      <c r="A6" s="9" t="s">
        <v>6</v>
      </c>
      <c r="B6" s="10">
        <f>B7+B8+B9+B10</f>
        <v>35050</v>
      </c>
      <c r="C6" s="11"/>
      <c r="D6" s="12">
        <f>D7+D8+D9+D10</f>
        <v>9230</v>
      </c>
      <c r="E6" s="12">
        <f>E7+E8+E9+E10</f>
        <v>2609</v>
      </c>
      <c r="F6" s="12">
        <f>F7+F8+F9+F10+F11</f>
        <v>3384</v>
      </c>
      <c r="G6" s="14">
        <f>F6/E6*100</f>
        <v>129.70486776542737</v>
      </c>
      <c r="H6" s="14">
        <f>F6-E6</f>
        <v>775</v>
      </c>
      <c r="I6" s="15">
        <f>F6/D6*100</f>
        <v>36.66305525460455</v>
      </c>
      <c r="J6" s="13">
        <f>J7+J8+J9+J10</f>
        <v>2381</v>
      </c>
      <c r="K6" s="13">
        <f>F6-J6</f>
        <v>1003</v>
      </c>
      <c r="L6" s="14">
        <f>F6/J6*100</f>
        <v>142.12515749685005</v>
      </c>
      <c r="M6" s="29"/>
      <c r="N6" s="29"/>
      <c r="O6" s="29"/>
      <c r="P6" s="29"/>
      <c r="Q6" s="29"/>
      <c r="R6" s="29"/>
      <c r="S6" s="29"/>
      <c r="T6" s="29"/>
    </row>
    <row r="7" spans="1:20" ht="12.75">
      <c r="A7" s="17" t="s">
        <v>7</v>
      </c>
      <c r="B7" s="10">
        <v>32707</v>
      </c>
      <c r="C7" s="18">
        <v>40</v>
      </c>
      <c r="D7" s="19">
        <v>8559</v>
      </c>
      <c r="E7" s="20">
        <v>2509</v>
      </c>
      <c r="F7" s="20">
        <v>3271</v>
      </c>
      <c r="G7" s="21">
        <f>F7/E7*100</f>
        <v>130.3706656038262</v>
      </c>
      <c r="H7" s="21">
        <f>F7-E7</f>
        <v>762</v>
      </c>
      <c r="I7" s="33">
        <f>F7/D7*100</f>
        <v>38.21708143474705</v>
      </c>
      <c r="J7" s="20">
        <v>2316</v>
      </c>
      <c r="K7" s="34">
        <v>955</v>
      </c>
      <c r="L7" s="21">
        <f>F7/J7*100</f>
        <v>141.2348877374784</v>
      </c>
      <c r="M7" s="30"/>
      <c r="N7" s="30"/>
      <c r="O7" s="30"/>
      <c r="P7" s="30"/>
      <c r="Q7" s="30"/>
      <c r="R7" s="30"/>
      <c r="S7" s="30"/>
      <c r="T7" s="30"/>
    </row>
    <row r="8" spans="1:20" ht="27" customHeight="1">
      <c r="A8" s="17" t="s">
        <v>8</v>
      </c>
      <c r="B8" s="10">
        <v>1667</v>
      </c>
      <c r="C8" s="18">
        <v>90</v>
      </c>
      <c r="D8" s="19">
        <v>419</v>
      </c>
      <c r="E8" s="20">
        <v>10</v>
      </c>
      <c r="F8" s="20">
        <v>46</v>
      </c>
      <c r="G8" s="21">
        <f>F8/E8*100</f>
        <v>459.99999999999994</v>
      </c>
      <c r="H8" s="21">
        <f>F8-E8</f>
        <v>36</v>
      </c>
      <c r="I8" s="33">
        <f>F8/D8*100</f>
        <v>10.978520286396181</v>
      </c>
      <c r="J8" s="20">
        <v>26</v>
      </c>
      <c r="K8" s="34">
        <f>F8-J8</f>
        <v>20</v>
      </c>
      <c r="L8" s="21">
        <f>F8/J8*100</f>
        <v>176.9230769230769</v>
      </c>
      <c r="M8" s="30"/>
      <c r="N8" s="30"/>
      <c r="O8" s="30"/>
      <c r="P8" s="30"/>
      <c r="Q8" s="30"/>
      <c r="R8" s="30"/>
      <c r="S8" s="30"/>
      <c r="T8" s="30"/>
    </row>
    <row r="9" spans="1:20" ht="12.75">
      <c r="A9" s="17" t="s">
        <v>9</v>
      </c>
      <c r="B9" s="10">
        <v>28</v>
      </c>
      <c r="C9" s="18">
        <v>60</v>
      </c>
      <c r="D9" s="19">
        <v>12</v>
      </c>
      <c r="E9" s="20"/>
      <c r="F9" s="20"/>
      <c r="G9" s="21"/>
      <c r="H9" s="21">
        <f>F9-E9</f>
        <v>0</v>
      </c>
      <c r="I9" s="15"/>
      <c r="J9" s="20"/>
      <c r="K9" s="34">
        <f>F9-J9</f>
        <v>0</v>
      </c>
      <c r="L9" s="21"/>
      <c r="M9" s="30"/>
      <c r="N9" s="30"/>
      <c r="O9" s="30"/>
      <c r="P9" s="30"/>
      <c r="Q9" s="30"/>
      <c r="R9" s="30"/>
      <c r="S9" s="30"/>
      <c r="T9" s="30"/>
    </row>
    <row r="10" spans="1:20" ht="12.75">
      <c r="A10" s="17" t="s">
        <v>20</v>
      </c>
      <c r="B10" s="10">
        <v>648</v>
      </c>
      <c r="C10" s="18">
        <v>100</v>
      </c>
      <c r="D10" s="19">
        <v>240</v>
      </c>
      <c r="E10" s="20">
        <v>90</v>
      </c>
      <c r="F10" s="20">
        <v>63</v>
      </c>
      <c r="G10" s="21">
        <f>F10/E10*100</f>
        <v>70</v>
      </c>
      <c r="H10" s="21">
        <f>F10-E10</f>
        <v>-27</v>
      </c>
      <c r="I10" s="33">
        <f>F10/D10*100</f>
        <v>26.25</v>
      </c>
      <c r="J10" s="20">
        <v>39</v>
      </c>
      <c r="K10" s="34">
        <v>24</v>
      </c>
      <c r="L10" s="21">
        <f>F10/J10*100</f>
        <v>161.53846153846155</v>
      </c>
      <c r="M10" s="30"/>
      <c r="N10" s="30"/>
      <c r="O10" s="30"/>
      <c r="P10" s="30"/>
      <c r="Q10" s="30"/>
      <c r="R10" s="30"/>
      <c r="S10" s="30"/>
      <c r="T10" s="30"/>
    </row>
    <row r="11" spans="1:20" ht="12.75">
      <c r="A11" s="17" t="s">
        <v>22</v>
      </c>
      <c r="B11" s="10"/>
      <c r="C11" s="18"/>
      <c r="D11" s="19"/>
      <c r="E11" s="20"/>
      <c r="F11" s="20">
        <v>4</v>
      </c>
      <c r="G11" s="21"/>
      <c r="H11" s="21"/>
      <c r="I11" s="33"/>
      <c r="J11" s="20"/>
      <c r="K11" s="34"/>
      <c r="L11" s="21"/>
      <c r="M11" s="30"/>
      <c r="N11" s="30"/>
      <c r="O11" s="30"/>
      <c r="P11" s="30"/>
      <c r="Q11" s="30"/>
      <c r="R11" s="30"/>
      <c r="S11" s="30"/>
      <c r="T11" s="30"/>
    </row>
    <row r="12" spans="1:20" s="16" customFormat="1" ht="14.25" customHeight="1">
      <c r="A12" s="9" t="s">
        <v>10</v>
      </c>
      <c r="B12" s="10">
        <f>B14+B15+B16+B18+B19+B20+B21+B22</f>
        <v>13903</v>
      </c>
      <c r="C12" s="11"/>
      <c r="D12" s="12">
        <f>D14+D15+D16+D18+D19+D20+D21+D22</f>
        <v>3212</v>
      </c>
      <c r="E12" s="13">
        <f>E14+E15+E16+E18+E19+E20+E21+E22</f>
        <v>549</v>
      </c>
      <c r="F12" s="13">
        <f>F14+F15+F16+F18+F19+F20+F21+F22+F13+F17</f>
        <v>775</v>
      </c>
      <c r="G12" s="14">
        <f>F12/E12*100</f>
        <v>141.16575591985426</v>
      </c>
      <c r="H12" s="14">
        <f>F12-E12</f>
        <v>226</v>
      </c>
      <c r="I12" s="15">
        <f>F12/D12*100</f>
        <v>24.128268991282688</v>
      </c>
      <c r="J12" s="13">
        <f>J14+J15+J16+J17+J18+J19+J20+J21+J22</f>
        <v>384</v>
      </c>
      <c r="K12" s="13">
        <f>F12-J12</f>
        <v>391</v>
      </c>
      <c r="L12" s="14">
        <f>F12/J12*100</f>
        <v>201.82291666666666</v>
      </c>
      <c r="M12" s="29"/>
      <c r="N12" s="29"/>
      <c r="O12" s="29"/>
      <c r="P12" s="29"/>
      <c r="Q12" s="29"/>
      <c r="R12" s="29"/>
      <c r="S12" s="29"/>
      <c r="T12" s="29"/>
    </row>
    <row r="13" spans="1:20" s="16" customFormat="1" ht="14.25" customHeight="1">
      <c r="A13" s="17" t="s">
        <v>33</v>
      </c>
      <c r="B13" s="10"/>
      <c r="C13" s="11"/>
      <c r="D13" s="12"/>
      <c r="E13" s="13"/>
      <c r="F13" s="34"/>
      <c r="G13" s="14"/>
      <c r="H13" s="14"/>
      <c r="I13" s="15"/>
      <c r="J13" s="13"/>
      <c r="K13" s="13"/>
      <c r="L13" s="14"/>
      <c r="M13" s="29"/>
      <c r="N13" s="29"/>
      <c r="O13" s="29"/>
      <c r="P13" s="29"/>
      <c r="Q13" s="29"/>
      <c r="R13" s="29"/>
      <c r="S13" s="29"/>
      <c r="T13" s="29"/>
    </row>
    <row r="14" spans="1:20" ht="66.75" customHeight="1">
      <c r="A14" s="17" t="s">
        <v>11</v>
      </c>
      <c r="B14" s="10">
        <v>3390</v>
      </c>
      <c r="C14" s="18">
        <v>50</v>
      </c>
      <c r="D14" s="19">
        <v>1000</v>
      </c>
      <c r="E14" s="20">
        <v>200</v>
      </c>
      <c r="F14" s="20">
        <v>253</v>
      </c>
      <c r="G14" s="21">
        <f>F14/E14*100</f>
        <v>126.49999999999999</v>
      </c>
      <c r="H14" s="21">
        <f>F14-E14</f>
        <v>53</v>
      </c>
      <c r="I14" s="33">
        <f>F14/D14*100</f>
        <v>25.3</v>
      </c>
      <c r="J14" s="20">
        <v>106</v>
      </c>
      <c r="K14" s="34">
        <v>147</v>
      </c>
      <c r="L14" s="21">
        <f>F14/J14*100</f>
        <v>238.67924528301887</v>
      </c>
      <c r="M14" s="30"/>
      <c r="N14" s="30"/>
      <c r="O14" s="30"/>
      <c r="P14" s="30"/>
      <c r="Q14" s="30"/>
      <c r="R14" s="30"/>
      <c r="S14" s="30"/>
      <c r="T14" s="30"/>
    </row>
    <row r="15" spans="1:20" ht="63.75" customHeight="1">
      <c r="A15" s="17" t="s">
        <v>12</v>
      </c>
      <c r="B15" s="10">
        <v>1800</v>
      </c>
      <c r="C15" s="18">
        <v>100</v>
      </c>
      <c r="D15" s="19">
        <v>490</v>
      </c>
      <c r="E15" s="20">
        <v>160</v>
      </c>
      <c r="F15" s="20">
        <v>233</v>
      </c>
      <c r="G15" s="21">
        <f>F15/E15*100</f>
        <v>145.625</v>
      </c>
      <c r="H15" s="21">
        <f>F15-E15</f>
        <v>73</v>
      </c>
      <c r="I15" s="33">
        <f>F15/D15*100</f>
        <v>47.55102040816326</v>
      </c>
      <c r="J15" s="20">
        <v>165</v>
      </c>
      <c r="K15" s="34">
        <v>68</v>
      </c>
      <c r="L15" s="21">
        <f>F15/J15*100</f>
        <v>141.21212121212122</v>
      </c>
      <c r="M15" s="30"/>
      <c r="N15" s="30"/>
      <c r="O15" s="30"/>
      <c r="P15" s="30"/>
      <c r="Q15" s="30"/>
      <c r="R15" s="30"/>
      <c r="S15" s="30"/>
      <c r="T15" s="30"/>
    </row>
    <row r="16" spans="1:20" ht="52.5" customHeight="1">
      <c r="A16" s="17" t="s">
        <v>13</v>
      </c>
      <c r="B16" s="10">
        <v>64</v>
      </c>
      <c r="C16" s="18">
        <v>100</v>
      </c>
      <c r="D16" s="19"/>
      <c r="E16" s="20"/>
      <c r="F16" s="20"/>
      <c r="G16" s="21"/>
      <c r="H16" s="21">
        <f>F16-E16</f>
        <v>0</v>
      </c>
      <c r="I16" s="33"/>
      <c r="J16" s="20"/>
      <c r="K16" s="34">
        <f>F16-J16</f>
        <v>0</v>
      </c>
      <c r="L16" s="21"/>
      <c r="M16" s="30"/>
      <c r="N16" s="30"/>
      <c r="O16" s="30"/>
      <c r="P16" s="30"/>
      <c r="Q16" s="30"/>
      <c r="R16" s="30"/>
      <c r="S16" s="30"/>
      <c r="T16" s="30"/>
    </row>
    <row r="17" spans="1:20" ht="19.5" customHeight="1">
      <c r="A17" s="17" t="s">
        <v>29</v>
      </c>
      <c r="B17" s="10"/>
      <c r="C17" s="18"/>
      <c r="D17" s="19"/>
      <c r="E17" s="20"/>
      <c r="F17" s="20">
        <v>44</v>
      </c>
      <c r="G17" s="21"/>
      <c r="H17" s="21"/>
      <c r="I17" s="33"/>
      <c r="J17" s="20">
        <v>1</v>
      </c>
      <c r="K17" s="34">
        <v>43</v>
      </c>
      <c r="L17" s="21" t="s">
        <v>36</v>
      </c>
      <c r="M17" s="30"/>
      <c r="N17" s="30"/>
      <c r="O17" s="30"/>
      <c r="P17" s="30"/>
      <c r="Q17" s="30"/>
      <c r="R17" s="30"/>
      <c r="S17" s="30"/>
      <c r="T17" s="30"/>
    </row>
    <row r="18" spans="1:20" ht="27.75" customHeight="1">
      <c r="A18" s="17" t="s">
        <v>14</v>
      </c>
      <c r="B18" s="10">
        <v>1597</v>
      </c>
      <c r="C18" s="18">
        <v>40</v>
      </c>
      <c r="D18" s="19">
        <v>430</v>
      </c>
      <c r="E18" s="20"/>
      <c r="F18" s="20">
        <v>14</v>
      </c>
      <c r="G18" s="21"/>
      <c r="H18" s="21">
        <f aca="true" t="shared" si="0" ref="H18:H23">F18-E18</f>
        <v>14</v>
      </c>
      <c r="I18" s="33">
        <f>F18/D18*100</f>
        <v>3.255813953488372</v>
      </c>
      <c r="J18" s="20">
        <v>20</v>
      </c>
      <c r="K18" s="34">
        <v>6</v>
      </c>
      <c r="L18" s="21">
        <f>F18/J18*100</f>
        <v>70</v>
      </c>
      <c r="M18" s="30"/>
      <c r="N18" s="30"/>
      <c r="O18" s="30"/>
      <c r="P18" s="30"/>
      <c r="Q18" s="30"/>
      <c r="R18" s="30"/>
      <c r="S18" s="30"/>
      <c r="T18" s="30"/>
    </row>
    <row r="19" spans="1:20" ht="77.25" customHeight="1">
      <c r="A19" s="17" t="s">
        <v>15</v>
      </c>
      <c r="B19" s="10">
        <v>4766</v>
      </c>
      <c r="C19" s="18">
        <v>100</v>
      </c>
      <c r="D19" s="19">
        <v>591</v>
      </c>
      <c r="E19" s="20"/>
      <c r="F19" s="20">
        <v>27</v>
      </c>
      <c r="G19" s="21"/>
      <c r="H19" s="21">
        <f t="shared" si="0"/>
        <v>27</v>
      </c>
      <c r="I19" s="33">
        <f>F19/D19*100</f>
        <v>4.568527918781726</v>
      </c>
      <c r="J19" s="20">
        <v>5</v>
      </c>
      <c r="K19" s="34">
        <v>22</v>
      </c>
      <c r="L19" s="21" t="s">
        <v>37</v>
      </c>
      <c r="M19" s="30"/>
      <c r="N19" s="30"/>
      <c r="O19" s="30"/>
      <c r="P19" s="30"/>
      <c r="Q19" s="30"/>
      <c r="R19" s="30"/>
      <c r="S19" s="30"/>
      <c r="T19" s="30"/>
    </row>
    <row r="20" spans="1:20" ht="52.5" customHeight="1">
      <c r="A20" s="17" t="s">
        <v>16</v>
      </c>
      <c r="B20" s="10">
        <v>985</v>
      </c>
      <c r="C20" s="18">
        <v>50</v>
      </c>
      <c r="D20" s="19">
        <v>325</v>
      </c>
      <c r="E20" s="20">
        <v>65</v>
      </c>
      <c r="F20" s="20">
        <v>1</v>
      </c>
      <c r="G20" s="21">
        <v>28.2</v>
      </c>
      <c r="H20" s="21">
        <f t="shared" si="0"/>
        <v>-64</v>
      </c>
      <c r="I20" s="33">
        <v>20.3</v>
      </c>
      <c r="J20" s="20">
        <v>2</v>
      </c>
      <c r="K20" s="34">
        <v>1</v>
      </c>
      <c r="L20" s="21">
        <f>F20/J20*100</f>
        <v>50</v>
      </c>
      <c r="M20" s="30"/>
      <c r="N20" s="30"/>
      <c r="O20" s="30"/>
      <c r="P20" s="30"/>
      <c r="Q20" s="30"/>
      <c r="R20" s="30"/>
      <c r="S20" s="30"/>
      <c r="T20" s="30"/>
    </row>
    <row r="21" spans="1:20" ht="38.25" customHeight="1">
      <c r="A21" s="17" t="s">
        <v>17</v>
      </c>
      <c r="B21" s="10">
        <v>1301</v>
      </c>
      <c r="C21" s="18">
        <v>100</v>
      </c>
      <c r="D21" s="19">
        <v>376</v>
      </c>
      <c r="E21" s="20">
        <v>124</v>
      </c>
      <c r="F21" s="20">
        <v>128</v>
      </c>
      <c r="G21" s="21">
        <v>3.1</v>
      </c>
      <c r="H21" s="21">
        <f t="shared" si="0"/>
        <v>4</v>
      </c>
      <c r="I21" s="33">
        <f>F21/D21*100</f>
        <v>34.04255319148936</v>
      </c>
      <c r="J21" s="20">
        <v>76</v>
      </c>
      <c r="K21" s="34">
        <v>52</v>
      </c>
      <c r="L21" s="21">
        <f>F21/J21*100</f>
        <v>168.42105263157893</v>
      </c>
      <c r="M21" s="30"/>
      <c r="N21" s="30"/>
      <c r="O21" s="30"/>
      <c r="P21" s="30"/>
      <c r="Q21" s="30"/>
      <c r="R21" s="30"/>
      <c r="S21" s="30"/>
      <c r="T21" s="30"/>
    </row>
    <row r="22" spans="1:20" ht="18" customHeight="1">
      <c r="A22" s="17" t="s">
        <v>18</v>
      </c>
      <c r="B22" s="10"/>
      <c r="C22" s="18">
        <v>100</v>
      </c>
      <c r="D22" s="19"/>
      <c r="E22" s="20"/>
      <c r="F22" s="20">
        <v>75</v>
      </c>
      <c r="G22" s="14"/>
      <c r="H22" s="21">
        <f t="shared" si="0"/>
        <v>75</v>
      </c>
      <c r="I22" s="15"/>
      <c r="J22" s="20">
        <v>9</v>
      </c>
      <c r="K22" s="34">
        <v>66</v>
      </c>
      <c r="L22" s="21" t="s">
        <v>38</v>
      </c>
      <c r="M22" s="30"/>
      <c r="N22" s="30"/>
      <c r="O22" s="30"/>
      <c r="P22" s="30"/>
      <c r="Q22" s="30"/>
      <c r="R22" s="30"/>
      <c r="S22" s="30"/>
      <c r="T22" s="30"/>
    </row>
    <row r="23" spans="1:20" s="25" customFormat="1" ht="17.25" customHeight="1">
      <c r="A23" s="22" t="s">
        <v>19</v>
      </c>
      <c r="B23" s="23">
        <f>B6+B12</f>
        <v>48953</v>
      </c>
      <c r="C23" s="23"/>
      <c r="D23" s="23">
        <f>D6+D12</f>
        <v>12442</v>
      </c>
      <c r="E23" s="24">
        <f>E6+E12</f>
        <v>3158</v>
      </c>
      <c r="F23" s="24">
        <f>F6+F12</f>
        <v>4159</v>
      </c>
      <c r="G23" s="14">
        <f>F23/E23*100</f>
        <v>131.69727675744141</v>
      </c>
      <c r="H23" s="14">
        <f t="shared" si="0"/>
        <v>1001</v>
      </c>
      <c r="I23" s="15">
        <f>F23/D23*100</f>
        <v>33.427101752129886</v>
      </c>
      <c r="J23" s="12">
        <f>J6+J12</f>
        <v>2765</v>
      </c>
      <c r="K23" s="13">
        <f>F23-J23</f>
        <v>1394</v>
      </c>
      <c r="L23" s="14">
        <f>F23/J23*100</f>
        <v>150.4159132007233</v>
      </c>
      <c r="M23" s="31"/>
      <c r="N23" s="31"/>
      <c r="O23" s="31"/>
      <c r="P23" s="31"/>
      <c r="Q23" s="31"/>
      <c r="R23" s="31"/>
      <c r="S23" s="31"/>
      <c r="T23" s="31"/>
    </row>
  </sheetData>
  <sheetProtection/>
  <mergeCells count="10">
    <mergeCell ref="A4:A5"/>
    <mergeCell ref="C4:C5"/>
    <mergeCell ref="A2:I2"/>
    <mergeCell ref="E4:I4"/>
    <mergeCell ref="P4:T4"/>
    <mergeCell ref="D4:D5"/>
    <mergeCell ref="J4:J5"/>
    <mergeCell ref="B4:B5"/>
    <mergeCell ref="K4:K5"/>
    <mergeCell ref="L4:L5"/>
  </mergeCells>
  <printOptions horizontalCentered="1"/>
  <pageMargins left="0.2" right="0.17" top="0.78" bottom="0.2362204724409449" header="0.26" footer="0.53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23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48.28125" style="0" customWidth="1"/>
    <col min="2" max="2" width="8.7109375" style="0" customWidth="1"/>
    <col min="3" max="3" width="5.7109375" style="1" customWidth="1"/>
    <col min="4" max="4" width="8.7109375" style="2" customWidth="1"/>
    <col min="5" max="5" width="7.28125" style="0" customWidth="1"/>
    <col min="6" max="6" width="5.8515625" style="0" customWidth="1"/>
    <col min="7" max="8" width="6.7109375" style="0" customWidth="1"/>
    <col min="9" max="9" width="8.8515625" style="2" customWidth="1"/>
    <col min="10" max="10" width="8.00390625" style="0" customWidth="1"/>
    <col min="11" max="13" width="6.7109375" style="0" customWidth="1"/>
    <col min="14" max="14" width="6.00390625" style="0" customWidth="1"/>
    <col min="15" max="15" width="9.7109375" style="0" customWidth="1"/>
    <col min="16" max="18" width="6.7109375" style="0" customWidth="1"/>
    <col min="19" max="19" width="7.140625" style="0" customWidth="1"/>
    <col min="20" max="20" width="10.00390625" style="0" customWidth="1"/>
  </cols>
  <sheetData>
    <row r="1" ht="10.5" customHeight="1"/>
    <row r="2" spans="1:16" ht="15">
      <c r="A2" s="41" t="s">
        <v>24</v>
      </c>
      <c r="B2" s="41"/>
      <c r="C2" s="41"/>
      <c r="D2" s="41"/>
      <c r="E2" s="41"/>
      <c r="F2" s="41"/>
      <c r="G2" s="41"/>
      <c r="H2" s="41"/>
      <c r="I2" s="41"/>
      <c r="J2" s="3"/>
      <c r="K2" s="3"/>
      <c r="L2" s="3"/>
      <c r="M2" s="3"/>
      <c r="N2" s="4"/>
      <c r="O2" s="4"/>
      <c r="P2" s="3"/>
    </row>
    <row r="3" spans="1:12" ht="17.25" customHeight="1">
      <c r="A3" s="35" t="s">
        <v>25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1:20" s="5" customFormat="1" ht="12.75" customHeight="1">
      <c r="A4" s="37"/>
      <c r="B4" s="46" t="s">
        <v>0</v>
      </c>
      <c r="C4" s="39" t="s">
        <v>27</v>
      </c>
      <c r="D4" s="44" t="s">
        <v>30</v>
      </c>
      <c r="E4" s="42" t="s">
        <v>39</v>
      </c>
      <c r="F4" s="42"/>
      <c r="G4" s="42"/>
      <c r="H4" s="42"/>
      <c r="I4" s="42"/>
      <c r="J4" s="46" t="s">
        <v>40</v>
      </c>
      <c r="K4" s="46" t="s">
        <v>4</v>
      </c>
      <c r="L4" s="46" t="s">
        <v>26</v>
      </c>
      <c r="M4" s="32"/>
      <c r="N4" s="32"/>
      <c r="O4" s="32"/>
      <c r="P4" s="43"/>
      <c r="Q4" s="43"/>
      <c r="R4" s="43"/>
      <c r="S4" s="43"/>
      <c r="T4" s="43"/>
    </row>
    <row r="5" spans="1:20" s="5" customFormat="1" ht="31.5" customHeight="1">
      <c r="A5" s="38"/>
      <c r="B5" s="48"/>
      <c r="C5" s="40"/>
      <c r="D5" s="45"/>
      <c r="E5" s="6" t="s">
        <v>1</v>
      </c>
      <c r="F5" s="6" t="s">
        <v>2</v>
      </c>
      <c r="G5" s="6" t="s">
        <v>3</v>
      </c>
      <c r="H5" s="7" t="s">
        <v>4</v>
      </c>
      <c r="I5" s="8" t="s">
        <v>5</v>
      </c>
      <c r="J5" s="47"/>
      <c r="K5" s="48"/>
      <c r="L5" s="48"/>
      <c r="M5" s="26"/>
      <c r="N5" s="27"/>
      <c r="O5" s="28"/>
      <c r="P5" s="26"/>
      <c r="Q5" s="26"/>
      <c r="R5" s="26"/>
      <c r="S5" s="27"/>
      <c r="T5" s="28"/>
    </row>
    <row r="6" spans="1:20" s="16" customFormat="1" ht="12.75">
      <c r="A6" s="9" t="s">
        <v>6</v>
      </c>
      <c r="B6" s="10">
        <f>B7+B8+B9+B10</f>
        <v>35050</v>
      </c>
      <c r="C6" s="11"/>
      <c r="D6" s="12">
        <f>D7+D8+D9+D10</f>
        <v>9230</v>
      </c>
      <c r="E6" s="12">
        <f>E7+E8+E9+E10</f>
        <v>3149</v>
      </c>
      <c r="F6" s="12">
        <f>F7+F8+F9+F10+F11</f>
        <v>3353</v>
      </c>
      <c r="G6" s="14">
        <f>F6/E6*100</f>
        <v>106.47824706255955</v>
      </c>
      <c r="H6" s="14">
        <f>F6-E6</f>
        <v>204</v>
      </c>
      <c r="I6" s="15">
        <f>F6/D6*100</f>
        <v>36.32719393282773</v>
      </c>
      <c r="J6" s="13">
        <f>J7+J8+J9+J10</f>
        <v>2939</v>
      </c>
      <c r="K6" s="13">
        <f>F6-J6</f>
        <v>414</v>
      </c>
      <c r="L6" s="14">
        <f>F6/J6*100</f>
        <v>114.08642395372574</v>
      </c>
      <c r="M6" s="29"/>
      <c r="N6" s="29"/>
      <c r="O6" s="29"/>
      <c r="P6" s="29"/>
      <c r="Q6" s="29"/>
      <c r="R6" s="29"/>
      <c r="S6" s="29"/>
      <c r="T6" s="29"/>
    </row>
    <row r="7" spans="1:20" ht="12.75">
      <c r="A7" s="17" t="s">
        <v>7</v>
      </c>
      <c r="B7" s="10">
        <v>32707</v>
      </c>
      <c r="C7" s="18">
        <v>40</v>
      </c>
      <c r="D7" s="19">
        <v>8559</v>
      </c>
      <c r="E7" s="20">
        <v>3080</v>
      </c>
      <c r="F7" s="20">
        <v>3257</v>
      </c>
      <c r="G7" s="21">
        <f>F7/E7*100</f>
        <v>105.74675324675324</v>
      </c>
      <c r="H7" s="21">
        <f>F7-E7</f>
        <v>177</v>
      </c>
      <c r="I7" s="33">
        <f>F7/D7*100</f>
        <v>38.05351092417338</v>
      </c>
      <c r="J7" s="20">
        <v>2875</v>
      </c>
      <c r="K7" s="34">
        <v>955</v>
      </c>
      <c r="L7" s="21">
        <f>F7/J7*100</f>
        <v>113.28695652173913</v>
      </c>
      <c r="M7" s="30"/>
      <c r="N7" s="30"/>
      <c r="O7" s="30"/>
      <c r="P7" s="30"/>
      <c r="Q7" s="30"/>
      <c r="R7" s="30"/>
      <c r="S7" s="30"/>
      <c r="T7" s="30"/>
    </row>
    <row r="8" spans="1:20" ht="27" customHeight="1">
      <c r="A8" s="17" t="s">
        <v>8</v>
      </c>
      <c r="B8" s="10">
        <v>1667</v>
      </c>
      <c r="C8" s="18">
        <v>90</v>
      </c>
      <c r="D8" s="19">
        <v>419</v>
      </c>
      <c r="E8" s="20">
        <v>9</v>
      </c>
      <c r="F8" s="20">
        <v>38</v>
      </c>
      <c r="G8" s="21">
        <f>F8/E8*100</f>
        <v>422.22222222222223</v>
      </c>
      <c r="H8" s="21">
        <f>F8-E8</f>
        <v>29</v>
      </c>
      <c r="I8" s="33">
        <f>F8/D8*100</f>
        <v>9.069212410501192</v>
      </c>
      <c r="J8" s="20">
        <v>5</v>
      </c>
      <c r="K8" s="34">
        <f>F8-J8</f>
        <v>33</v>
      </c>
      <c r="L8" s="21" t="s">
        <v>41</v>
      </c>
      <c r="M8" s="30"/>
      <c r="N8" s="30"/>
      <c r="O8" s="30"/>
      <c r="P8" s="30"/>
      <c r="Q8" s="30"/>
      <c r="R8" s="30"/>
      <c r="S8" s="30"/>
      <c r="T8" s="30"/>
    </row>
    <row r="9" spans="1:20" ht="12.75">
      <c r="A9" s="17" t="s">
        <v>9</v>
      </c>
      <c r="B9" s="10">
        <v>28</v>
      </c>
      <c r="C9" s="18">
        <v>60</v>
      </c>
      <c r="D9" s="19">
        <v>12</v>
      </c>
      <c r="E9" s="20"/>
      <c r="F9" s="20"/>
      <c r="G9" s="21"/>
      <c r="H9" s="21">
        <f>F9-E9</f>
        <v>0</v>
      </c>
      <c r="I9" s="15"/>
      <c r="J9" s="20"/>
      <c r="K9" s="34">
        <f>F9-J9</f>
        <v>0</v>
      </c>
      <c r="L9" s="21"/>
      <c r="M9" s="30"/>
      <c r="N9" s="30"/>
      <c r="O9" s="30"/>
      <c r="P9" s="30"/>
      <c r="Q9" s="30"/>
      <c r="R9" s="30"/>
      <c r="S9" s="30"/>
      <c r="T9" s="30"/>
    </row>
    <row r="10" spans="1:20" ht="12.75">
      <c r="A10" s="17" t="s">
        <v>20</v>
      </c>
      <c r="B10" s="10">
        <v>648</v>
      </c>
      <c r="C10" s="18">
        <v>100</v>
      </c>
      <c r="D10" s="19">
        <v>240</v>
      </c>
      <c r="E10" s="20">
        <v>60</v>
      </c>
      <c r="F10" s="20">
        <v>60</v>
      </c>
      <c r="G10" s="21">
        <f>F10/E10*100</f>
        <v>100</v>
      </c>
      <c r="H10" s="21">
        <f>F10-E10</f>
        <v>0</v>
      </c>
      <c r="I10" s="33">
        <f>F10/D10*100</f>
        <v>25</v>
      </c>
      <c r="J10" s="20">
        <v>59</v>
      </c>
      <c r="K10" s="34">
        <v>24</v>
      </c>
      <c r="L10" s="21">
        <f>F10/J10*100</f>
        <v>101.69491525423729</v>
      </c>
      <c r="M10" s="30"/>
      <c r="N10" s="30"/>
      <c r="O10" s="30"/>
      <c r="P10" s="30"/>
      <c r="Q10" s="30"/>
      <c r="R10" s="30"/>
      <c r="S10" s="30"/>
      <c r="T10" s="30"/>
    </row>
    <row r="11" spans="1:20" ht="12.75">
      <c r="A11" s="17" t="s">
        <v>22</v>
      </c>
      <c r="B11" s="10"/>
      <c r="C11" s="18"/>
      <c r="D11" s="19"/>
      <c r="E11" s="20"/>
      <c r="F11" s="20">
        <v>-2</v>
      </c>
      <c r="G11" s="21"/>
      <c r="H11" s="21"/>
      <c r="I11" s="33"/>
      <c r="J11" s="20"/>
      <c r="K11" s="34"/>
      <c r="L11" s="21"/>
      <c r="M11" s="30"/>
      <c r="N11" s="30"/>
      <c r="O11" s="30"/>
      <c r="P11" s="30"/>
      <c r="Q11" s="30"/>
      <c r="R11" s="30"/>
      <c r="S11" s="30"/>
      <c r="T11" s="30"/>
    </row>
    <row r="12" spans="1:20" s="16" customFormat="1" ht="14.25" customHeight="1">
      <c r="A12" s="9" t="s">
        <v>10</v>
      </c>
      <c r="B12" s="10">
        <f>B14+B15+B16+B18+B19+B20+B21+B22+B17</f>
        <v>14316</v>
      </c>
      <c r="C12" s="11"/>
      <c r="D12" s="12">
        <f>D14+D15+D16+D18+D19+D20+D21+D22+D17</f>
        <v>3383</v>
      </c>
      <c r="E12" s="13">
        <f>E14+E15+E16+E18+E19+E20+E21+E22+E17</f>
        <v>1403</v>
      </c>
      <c r="F12" s="13">
        <f>F14+F15+F16+F18+F19+F20+F21+F22+F13+F17</f>
        <v>417</v>
      </c>
      <c r="G12" s="14">
        <f>F12/E12*100</f>
        <v>29.72202423378475</v>
      </c>
      <c r="H12" s="14">
        <f>F12-E12</f>
        <v>-986</v>
      </c>
      <c r="I12" s="15">
        <f>F12/D12*100</f>
        <v>12.326337570203961</v>
      </c>
      <c r="J12" s="13">
        <f>J14+J15+J16+J17+J18+J19+J20+J21+J22</f>
        <v>557</v>
      </c>
      <c r="K12" s="13">
        <f>F12-J12</f>
        <v>-140</v>
      </c>
      <c r="L12" s="14">
        <f>F12/J12*100</f>
        <v>74.86535008976661</v>
      </c>
      <c r="M12" s="29"/>
      <c r="N12" s="29"/>
      <c r="O12" s="29"/>
      <c r="P12" s="29"/>
      <c r="Q12" s="29"/>
      <c r="R12" s="29"/>
      <c r="S12" s="29"/>
      <c r="T12" s="29"/>
    </row>
    <row r="13" spans="1:20" s="16" customFormat="1" ht="14.25" customHeight="1">
      <c r="A13" s="17" t="s">
        <v>33</v>
      </c>
      <c r="B13" s="10"/>
      <c r="C13" s="11"/>
      <c r="D13" s="12"/>
      <c r="E13" s="13"/>
      <c r="F13" s="34"/>
      <c r="G13" s="14"/>
      <c r="H13" s="14"/>
      <c r="I13" s="15"/>
      <c r="J13" s="13"/>
      <c r="K13" s="13"/>
      <c r="L13" s="14"/>
      <c r="M13" s="29"/>
      <c r="N13" s="29"/>
      <c r="O13" s="29"/>
      <c r="P13" s="29"/>
      <c r="Q13" s="29"/>
      <c r="R13" s="29"/>
      <c r="S13" s="29"/>
      <c r="T13" s="29"/>
    </row>
    <row r="14" spans="1:20" ht="66.75" customHeight="1">
      <c r="A14" s="17" t="s">
        <v>11</v>
      </c>
      <c r="B14" s="10">
        <v>3390</v>
      </c>
      <c r="C14" s="18">
        <v>50</v>
      </c>
      <c r="D14" s="19">
        <v>1000</v>
      </c>
      <c r="E14" s="20">
        <v>100</v>
      </c>
      <c r="F14" s="20">
        <v>95</v>
      </c>
      <c r="G14" s="21">
        <f>F14/E14*100</f>
        <v>95</v>
      </c>
      <c r="H14" s="21">
        <f>F14-E14</f>
        <v>-5</v>
      </c>
      <c r="I14" s="33">
        <f>F14/D14*100</f>
        <v>9.5</v>
      </c>
      <c r="J14" s="20">
        <v>274</v>
      </c>
      <c r="K14" s="34">
        <v>147</v>
      </c>
      <c r="L14" s="21">
        <f>F14/J14*100</f>
        <v>34.67153284671533</v>
      </c>
      <c r="M14" s="30"/>
      <c r="N14" s="30"/>
      <c r="O14" s="30"/>
      <c r="P14" s="30"/>
      <c r="Q14" s="30"/>
      <c r="R14" s="30"/>
      <c r="S14" s="30"/>
      <c r="T14" s="30"/>
    </row>
    <row r="15" spans="1:20" ht="63.75" customHeight="1">
      <c r="A15" s="17" t="s">
        <v>12</v>
      </c>
      <c r="B15" s="10">
        <v>2077</v>
      </c>
      <c r="C15" s="18">
        <v>100</v>
      </c>
      <c r="D15" s="19">
        <v>525</v>
      </c>
      <c r="E15" s="20">
        <v>195</v>
      </c>
      <c r="F15" s="20">
        <v>205</v>
      </c>
      <c r="G15" s="21">
        <f>F15/E15*100</f>
        <v>105.12820512820514</v>
      </c>
      <c r="H15" s="21">
        <f>F15-E15</f>
        <v>10</v>
      </c>
      <c r="I15" s="33">
        <f>F15/D15*100</f>
        <v>39.04761904761905</v>
      </c>
      <c r="J15" s="20">
        <v>148</v>
      </c>
      <c r="K15" s="34">
        <v>68</v>
      </c>
      <c r="L15" s="21">
        <f>F15/J15*100</f>
        <v>138.51351351351352</v>
      </c>
      <c r="M15" s="30"/>
      <c r="N15" s="30"/>
      <c r="O15" s="30"/>
      <c r="P15" s="30"/>
      <c r="Q15" s="30"/>
      <c r="R15" s="30"/>
      <c r="S15" s="30"/>
      <c r="T15" s="30"/>
    </row>
    <row r="16" spans="1:20" ht="52.5" customHeight="1">
      <c r="A16" s="17" t="s">
        <v>13</v>
      </c>
      <c r="B16" s="10">
        <v>64</v>
      </c>
      <c r="C16" s="18">
        <v>100</v>
      </c>
      <c r="D16" s="19"/>
      <c r="E16" s="20"/>
      <c r="F16" s="20"/>
      <c r="G16" s="21"/>
      <c r="H16" s="21">
        <f>F16-E16</f>
        <v>0</v>
      </c>
      <c r="I16" s="33"/>
      <c r="J16" s="20"/>
      <c r="K16" s="34">
        <f>F16-J16</f>
        <v>0</v>
      </c>
      <c r="L16" s="21"/>
      <c r="M16" s="30"/>
      <c r="N16" s="30"/>
      <c r="O16" s="30"/>
      <c r="P16" s="30"/>
      <c r="Q16" s="30"/>
      <c r="R16" s="30"/>
      <c r="S16" s="30"/>
      <c r="T16" s="30"/>
    </row>
    <row r="17" spans="1:20" ht="19.5" customHeight="1">
      <c r="A17" s="17" t="s">
        <v>29</v>
      </c>
      <c r="B17" s="10">
        <v>136</v>
      </c>
      <c r="C17" s="18"/>
      <c r="D17" s="19">
        <v>136</v>
      </c>
      <c r="E17" s="20">
        <v>136</v>
      </c>
      <c r="F17" s="20"/>
      <c r="G17" s="21"/>
      <c r="H17" s="21"/>
      <c r="I17" s="33"/>
      <c r="J17" s="20"/>
      <c r="K17" s="34"/>
      <c r="L17" s="21"/>
      <c r="M17" s="30"/>
      <c r="N17" s="30"/>
      <c r="O17" s="30"/>
      <c r="P17" s="30"/>
      <c r="Q17" s="30"/>
      <c r="R17" s="30"/>
      <c r="S17" s="30"/>
      <c r="T17" s="30"/>
    </row>
    <row r="18" spans="1:20" ht="27.75" customHeight="1">
      <c r="A18" s="17" t="s">
        <v>14</v>
      </c>
      <c r="B18" s="10">
        <v>1597</v>
      </c>
      <c r="C18" s="18">
        <v>40</v>
      </c>
      <c r="D18" s="19">
        <v>430</v>
      </c>
      <c r="E18" s="20"/>
      <c r="F18" s="20">
        <v>6</v>
      </c>
      <c r="G18" s="21"/>
      <c r="H18" s="21">
        <f aca="true" t="shared" si="0" ref="H18:H23">F18-E18</f>
        <v>6</v>
      </c>
      <c r="I18" s="33">
        <f>F18/D18*100</f>
        <v>1.3953488372093024</v>
      </c>
      <c r="J18" s="20">
        <v>7</v>
      </c>
      <c r="K18" s="34">
        <v>6</v>
      </c>
      <c r="L18" s="21">
        <f>F18/J18*100</f>
        <v>85.71428571428571</v>
      </c>
      <c r="M18" s="30"/>
      <c r="N18" s="30"/>
      <c r="O18" s="30"/>
      <c r="P18" s="30"/>
      <c r="Q18" s="30"/>
      <c r="R18" s="30"/>
      <c r="S18" s="30"/>
      <c r="T18" s="30"/>
    </row>
    <row r="19" spans="1:20" ht="77.25" customHeight="1">
      <c r="A19" s="17" t="s">
        <v>15</v>
      </c>
      <c r="B19" s="10">
        <v>4766</v>
      </c>
      <c r="C19" s="18">
        <v>100</v>
      </c>
      <c r="D19" s="19">
        <v>591</v>
      </c>
      <c r="E19" s="20">
        <v>591</v>
      </c>
      <c r="F19" s="20">
        <v>27</v>
      </c>
      <c r="G19" s="21"/>
      <c r="H19" s="21">
        <f t="shared" si="0"/>
        <v>-564</v>
      </c>
      <c r="I19" s="33">
        <f>F19/D19*100</f>
        <v>4.568527918781726</v>
      </c>
      <c r="J19" s="20">
        <v>6</v>
      </c>
      <c r="K19" s="34">
        <v>22</v>
      </c>
      <c r="L19" s="21" t="s">
        <v>42</v>
      </c>
      <c r="M19" s="30"/>
      <c r="N19" s="30"/>
      <c r="O19" s="30"/>
      <c r="P19" s="30"/>
      <c r="Q19" s="30"/>
      <c r="R19" s="30"/>
      <c r="S19" s="30"/>
      <c r="T19" s="30"/>
    </row>
    <row r="20" spans="1:20" ht="52.5" customHeight="1">
      <c r="A20" s="17" t="s">
        <v>16</v>
      </c>
      <c r="B20" s="10">
        <v>985</v>
      </c>
      <c r="C20" s="18">
        <v>50</v>
      </c>
      <c r="D20" s="19">
        <v>325</v>
      </c>
      <c r="E20" s="20">
        <v>255</v>
      </c>
      <c r="F20" s="20">
        <v>16</v>
      </c>
      <c r="G20" s="21">
        <v>28.2</v>
      </c>
      <c r="H20" s="21">
        <f t="shared" si="0"/>
        <v>-239</v>
      </c>
      <c r="I20" s="33">
        <v>20.3</v>
      </c>
      <c r="J20" s="20">
        <v>49</v>
      </c>
      <c r="K20" s="34">
        <v>1</v>
      </c>
      <c r="L20" s="21">
        <f>F20/J20*100</f>
        <v>32.6530612244898</v>
      </c>
      <c r="M20" s="30"/>
      <c r="N20" s="30"/>
      <c r="O20" s="30"/>
      <c r="P20" s="30"/>
      <c r="Q20" s="30"/>
      <c r="R20" s="30"/>
      <c r="S20" s="30"/>
      <c r="T20" s="30"/>
    </row>
    <row r="21" spans="1:20" ht="38.25" customHeight="1">
      <c r="A21" s="17" t="s">
        <v>17</v>
      </c>
      <c r="B21" s="10">
        <v>1301</v>
      </c>
      <c r="C21" s="18">
        <v>100</v>
      </c>
      <c r="D21" s="19">
        <v>376</v>
      </c>
      <c r="E21" s="20">
        <v>126</v>
      </c>
      <c r="F21" s="20">
        <v>143</v>
      </c>
      <c r="G21" s="21">
        <v>3.1</v>
      </c>
      <c r="H21" s="21">
        <f t="shared" si="0"/>
        <v>17</v>
      </c>
      <c r="I21" s="33">
        <f>F21/D21*100</f>
        <v>38.03191489361702</v>
      </c>
      <c r="J21" s="20">
        <v>81</v>
      </c>
      <c r="K21" s="34">
        <v>52</v>
      </c>
      <c r="L21" s="21" t="s">
        <v>43</v>
      </c>
      <c r="M21" s="30"/>
      <c r="N21" s="30"/>
      <c r="O21" s="30"/>
      <c r="P21" s="30"/>
      <c r="Q21" s="30"/>
      <c r="R21" s="30"/>
      <c r="S21" s="30"/>
      <c r="T21" s="30"/>
    </row>
    <row r="22" spans="1:20" ht="18" customHeight="1">
      <c r="A22" s="17" t="s">
        <v>18</v>
      </c>
      <c r="B22" s="10"/>
      <c r="C22" s="18">
        <v>100</v>
      </c>
      <c r="D22" s="19"/>
      <c r="E22" s="20"/>
      <c r="F22" s="20">
        <v>-75</v>
      </c>
      <c r="G22" s="14"/>
      <c r="H22" s="21">
        <f t="shared" si="0"/>
        <v>-75</v>
      </c>
      <c r="I22" s="15"/>
      <c r="J22" s="20">
        <v>-8</v>
      </c>
      <c r="K22" s="34">
        <v>66</v>
      </c>
      <c r="L22" s="21"/>
      <c r="M22" s="30"/>
      <c r="N22" s="30"/>
      <c r="O22" s="30"/>
      <c r="P22" s="30"/>
      <c r="Q22" s="30"/>
      <c r="R22" s="30"/>
      <c r="S22" s="30"/>
      <c r="T22" s="30"/>
    </row>
    <row r="23" spans="1:20" s="25" customFormat="1" ht="17.25" customHeight="1">
      <c r="A23" s="22" t="s">
        <v>19</v>
      </c>
      <c r="B23" s="23">
        <f>B6+B12</f>
        <v>49366</v>
      </c>
      <c r="C23" s="23"/>
      <c r="D23" s="23">
        <f>D6+D12</f>
        <v>12613</v>
      </c>
      <c r="E23" s="24">
        <f>E6+E12</f>
        <v>4552</v>
      </c>
      <c r="F23" s="24">
        <f>F6+F12</f>
        <v>3770</v>
      </c>
      <c r="G23" s="14">
        <f>F23/E23*100</f>
        <v>82.8207381370826</v>
      </c>
      <c r="H23" s="14">
        <f t="shared" si="0"/>
        <v>-782</v>
      </c>
      <c r="I23" s="15">
        <f>F23/D23*100</f>
        <v>29.889796241972565</v>
      </c>
      <c r="J23" s="12">
        <f>J6+J12</f>
        <v>3496</v>
      </c>
      <c r="K23" s="13">
        <f>F23-J23</f>
        <v>274</v>
      </c>
      <c r="L23" s="14">
        <f>F23/J23*100</f>
        <v>107.83752860411899</v>
      </c>
      <c r="M23" s="31"/>
      <c r="N23" s="31"/>
      <c r="O23" s="31"/>
      <c r="P23" s="31"/>
      <c r="Q23" s="31"/>
      <c r="R23" s="31"/>
      <c r="S23" s="31"/>
      <c r="T23" s="31"/>
    </row>
  </sheetData>
  <sheetProtection/>
  <mergeCells count="10">
    <mergeCell ref="A4:A5"/>
    <mergeCell ref="C4:C5"/>
    <mergeCell ref="A2:I2"/>
    <mergeCell ref="E4:I4"/>
    <mergeCell ref="P4:T4"/>
    <mergeCell ref="D4:D5"/>
    <mergeCell ref="J4:J5"/>
    <mergeCell ref="B4:B5"/>
    <mergeCell ref="K4:K5"/>
    <mergeCell ref="L4:L5"/>
  </mergeCells>
  <printOptions horizontalCentered="1"/>
  <pageMargins left="0.2" right="0.17" top="0.78" bottom="0.2362204724409449" header="0.26" footer="0.5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molodtsova_sa</dc:creator>
  <cp:keywords/>
  <dc:description/>
  <cp:lastModifiedBy>Home</cp:lastModifiedBy>
  <cp:lastPrinted>2011-01-20T08:51:23Z</cp:lastPrinted>
  <dcterms:created xsi:type="dcterms:W3CDTF">2010-02-15T10:47:18Z</dcterms:created>
  <dcterms:modified xsi:type="dcterms:W3CDTF">2011-01-30T08:14:54Z</dcterms:modified>
  <cp:category/>
  <cp:version/>
  <cp:contentType/>
  <cp:contentStatus/>
</cp:coreProperties>
</file>