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2"/>
  </bookViews>
  <sheets>
    <sheet name="на01.01.2011" sheetId="1" r:id="rId1"/>
    <sheet name="на01.10.2010" sheetId="2" r:id="rId2"/>
    <sheet name="на01.07.10г. " sheetId="3" r:id="rId3"/>
    <sheet name="на01.04.10г." sheetId="4" r:id="rId4"/>
  </sheets>
  <definedNames/>
  <calcPr fullCalcOnLoad="1"/>
</workbook>
</file>

<file path=xl/sharedStrings.xml><?xml version="1.0" encoding="utf-8"?>
<sst xmlns="http://schemas.openxmlformats.org/spreadsheetml/2006/main" count="245" uniqueCount="37">
  <si>
    <t xml:space="preserve">Недоимка </t>
  </si>
  <si>
    <t>3.Налог на имущество физических лиц.</t>
  </si>
  <si>
    <t>4. Земельный налог</t>
  </si>
  <si>
    <t>5. Задолженность по отмененным налогам и сборам в т.ч.:</t>
  </si>
  <si>
    <t>ВСЕГО:</t>
  </si>
  <si>
    <t>прочие местные налоги и сборы</t>
  </si>
  <si>
    <t>земельный налог по обязательствам, возникшим до 01.01.2006г.</t>
  </si>
  <si>
    <t>Районный бюджет</t>
  </si>
  <si>
    <t>Консолидируемый бюджет</t>
  </si>
  <si>
    <t>ГП Мышкин</t>
  </si>
  <si>
    <t>Приволжское СП</t>
  </si>
  <si>
    <t>Охотинское СП</t>
  </si>
  <si>
    <t>налог</t>
  </si>
  <si>
    <t>пени</t>
  </si>
  <si>
    <t>штрафы</t>
  </si>
  <si>
    <t>итого</t>
  </si>
  <si>
    <t>норматив.</t>
  </si>
  <si>
    <t>Бюджеты поселений</t>
  </si>
  <si>
    <t xml:space="preserve">1. НДФЛ </t>
  </si>
  <si>
    <t xml:space="preserve">2. Налог на вмененный доход </t>
  </si>
  <si>
    <t>налог на прибыль организаций, зачислявшийся до 01.01.2005 г в местные бюджеты</t>
  </si>
  <si>
    <t xml:space="preserve"> налог с продаж</t>
  </si>
  <si>
    <t xml:space="preserve">налог на имущество предприятий по расчетам за 2003 г </t>
  </si>
  <si>
    <t>единый сельхоз.налог</t>
  </si>
  <si>
    <t>на 01.04.2010 г в консолидированный бюджет Мышкинского муниципального района.</t>
  </si>
  <si>
    <t>на 01.07.2010 г в консолидированный бюджет Мышкинского муниципального района.</t>
  </si>
  <si>
    <t>на 01.10.2010 г в консолидированный бюджет Мышкинского муниципального района.</t>
  </si>
  <si>
    <t>427.3</t>
  </si>
  <si>
    <t>958.2</t>
  </si>
  <si>
    <t>1134.8</t>
  </si>
  <si>
    <t>2964.9</t>
  </si>
  <si>
    <t>531.4</t>
  </si>
  <si>
    <t>4251.7</t>
  </si>
  <si>
    <t>7243.5</t>
  </si>
  <si>
    <t>0.7</t>
  </si>
  <si>
    <t>на 01.01.2011 г в консолидированный бюджет Мышкинского муниципального района.</t>
  </si>
  <si>
    <t>12,3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</si>
</sst>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68" fontId="1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0"/>
  <sheetViews>
    <sheetView zoomScalePageLayoutView="0" workbookViewId="0" topLeftCell="A7">
      <selection activeCell="H17" sqref="H17"/>
    </sheetView>
  </sheetViews>
  <sheetFormatPr defaultColWidth="9.00390625" defaultRowHeight="12.75"/>
  <cols>
    <col min="1" max="1" width="34.375" style="0" customWidth="1"/>
    <col min="2" max="2" width="7.25390625" style="0" customWidth="1"/>
    <col min="3" max="3" width="8.75390625" style="0" customWidth="1"/>
    <col min="4" max="4" width="7.625" style="0" customWidth="1"/>
    <col min="5" max="5" width="6.375" style="0" customWidth="1"/>
    <col min="6" max="6" width="8.75390625" style="0" customWidth="1"/>
    <col min="7" max="7" width="7.00390625" style="0" customWidth="1"/>
    <col min="8" max="8" width="8.00390625" style="0" customWidth="1"/>
    <col min="9" max="9" width="7.75390625" style="0" customWidth="1"/>
    <col min="10" max="10" width="6.25390625" style="0" customWidth="1"/>
    <col min="11" max="11" width="9.00390625" style="0" customWidth="1"/>
    <col min="12" max="12" width="6.75390625" style="0" customWidth="1"/>
    <col min="13" max="13" width="7.75390625" style="0" customWidth="1"/>
    <col min="14" max="14" width="7.625" style="0" customWidth="1"/>
    <col min="15" max="15" width="6.625" style="0" customWidth="1"/>
    <col min="16" max="16" width="8.00390625" style="17" customWidth="1"/>
    <col min="17" max="17" width="24.875" style="0" customWidth="1"/>
    <col min="18" max="18" width="6.625" style="0" customWidth="1"/>
    <col min="19" max="19" width="6.375" style="0" customWidth="1"/>
    <col min="20" max="20" width="6.00390625" style="0" customWidth="1"/>
    <col min="21" max="21" width="7.125" style="0" customWidth="1"/>
    <col min="22" max="22" width="6.75390625" style="0" customWidth="1"/>
    <col min="23" max="24" width="6.25390625" style="0" customWidth="1"/>
    <col min="25" max="25" width="8.75390625" style="0" customWidth="1"/>
    <col min="26" max="26" width="6.125" style="0" customWidth="1"/>
    <col min="27" max="28" width="6.375" style="0" customWidth="1"/>
    <col min="29" max="29" width="8.00390625" style="0" customWidth="1"/>
  </cols>
  <sheetData>
    <row r="3" spans="1:12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7" spans="1:29" ht="12.75">
      <c r="A7" s="41"/>
      <c r="B7" s="35" t="s">
        <v>8</v>
      </c>
      <c r="C7" s="36"/>
      <c r="D7" s="36"/>
      <c r="E7" s="36"/>
      <c r="F7" s="37"/>
      <c r="G7" s="38" t="s">
        <v>7</v>
      </c>
      <c r="H7" s="39"/>
      <c r="I7" s="39"/>
      <c r="J7" s="39"/>
      <c r="K7" s="40"/>
      <c r="L7" s="38" t="s">
        <v>17</v>
      </c>
      <c r="M7" s="39"/>
      <c r="N7" s="39"/>
      <c r="O7" s="39"/>
      <c r="P7" s="40"/>
      <c r="Q7" s="41"/>
      <c r="R7" s="28" t="s">
        <v>9</v>
      </c>
      <c r="S7" s="29"/>
      <c r="T7" s="29"/>
      <c r="U7" s="30"/>
      <c r="V7" s="28" t="s">
        <v>10</v>
      </c>
      <c r="W7" s="29"/>
      <c r="X7" s="29"/>
      <c r="Y7" s="30"/>
      <c r="Z7" s="31" t="s">
        <v>11</v>
      </c>
      <c r="AA7" s="32"/>
      <c r="AB7" s="32"/>
      <c r="AC7" s="33"/>
    </row>
    <row r="8" spans="1:29" ht="18" customHeight="1">
      <c r="A8" s="42"/>
      <c r="B8" s="1" t="s">
        <v>16</v>
      </c>
      <c r="C8" s="1" t="s">
        <v>12</v>
      </c>
      <c r="D8" s="1" t="s">
        <v>13</v>
      </c>
      <c r="E8" s="1" t="s">
        <v>14</v>
      </c>
      <c r="F8" s="2" t="s">
        <v>15</v>
      </c>
      <c r="G8" s="1" t="s">
        <v>16</v>
      </c>
      <c r="H8" s="1" t="s">
        <v>12</v>
      </c>
      <c r="I8" s="1" t="s">
        <v>13</v>
      </c>
      <c r="J8" s="1" t="s">
        <v>14</v>
      </c>
      <c r="K8" s="2" t="s">
        <v>15</v>
      </c>
      <c r="L8" s="1" t="s">
        <v>16</v>
      </c>
      <c r="M8" s="1" t="s">
        <v>12</v>
      </c>
      <c r="N8" s="1" t="s">
        <v>13</v>
      </c>
      <c r="O8" s="1" t="s">
        <v>14</v>
      </c>
      <c r="P8" s="2" t="s">
        <v>15</v>
      </c>
      <c r="Q8" s="42"/>
      <c r="R8" s="1" t="s">
        <v>12</v>
      </c>
      <c r="S8" s="1" t="s">
        <v>13</v>
      </c>
      <c r="T8" s="1" t="s">
        <v>14</v>
      </c>
      <c r="U8" s="2" t="s">
        <v>15</v>
      </c>
      <c r="V8" s="1" t="s">
        <v>12</v>
      </c>
      <c r="W8" s="1" t="s">
        <v>13</v>
      </c>
      <c r="X8" s="1" t="s">
        <v>14</v>
      </c>
      <c r="Y8" s="2" t="s">
        <v>15</v>
      </c>
      <c r="Z8" s="1" t="s">
        <v>12</v>
      </c>
      <c r="AA8" s="1" t="s">
        <v>13</v>
      </c>
      <c r="AB8" s="1" t="s">
        <v>14</v>
      </c>
      <c r="AC8" s="2" t="s">
        <v>15</v>
      </c>
    </row>
    <row r="9" spans="1:29" ht="15" customHeight="1">
      <c r="A9" s="3" t="s">
        <v>18</v>
      </c>
      <c r="B9" s="8">
        <v>0.5</v>
      </c>
      <c r="C9" s="26">
        <f aca="true" t="shared" si="0" ref="C9:F10">H9+M9</f>
        <v>794.1999999999999</v>
      </c>
      <c r="D9" s="26">
        <f t="shared" si="0"/>
        <v>482.5</v>
      </c>
      <c r="E9" s="26">
        <f t="shared" si="0"/>
        <v>164</v>
      </c>
      <c r="F9" s="26">
        <f t="shared" si="0"/>
        <v>1440.7</v>
      </c>
      <c r="G9" s="10">
        <v>0.4</v>
      </c>
      <c r="H9" s="23">
        <v>640.8</v>
      </c>
      <c r="I9" s="7">
        <v>386</v>
      </c>
      <c r="J9" s="7">
        <v>131.2</v>
      </c>
      <c r="K9" s="24">
        <f aca="true" t="shared" si="1" ref="K9:K19">H9+I9+J9</f>
        <v>1158</v>
      </c>
      <c r="L9" s="10">
        <v>0.1</v>
      </c>
      <c r="M9" s="7">
        <f aca="true" t="shared" si="2" ref="M9:M20">R9+V9+Z9</f>
        <v>153.4</v>
      </c>
      <c r="N9" s="7">
        <f aca="true" t="shared" si="3" ref="N9:N20">S9+W9+AA9</f>
        <v>96.5</v>
      </c>
      <c r="O9" s="19">
        <v>32.8</v>
      </c>
      <c r="P9" s="19">
        <v>282.7</v>
      </c>
      <c r="Q9" s="3" t="s">
        <v>18</v>
      </c>
      <c r="R9" s="27" t="s">
        <v>36</v>
      </c>
      <c r="S9" s="7">
        <v>6.3</v>
      </c>
      <c r="T9" s="7">
        <v>1.1</v>
      </c>
      <c r="U9" s="7">
        <f>R9+S9+T9</f>
        <v>19.700000000000003</v>
      </c>
      <c r="V9" s="19">
        <v>133.7</v>
      </c>
      <c r="W9" s="19">
        <v>79.9</v>
      </c>
      <c r="X9" s="20">
        <v>31</v>
      </c>
      <c r="Y9" s="19">
        <f>SUM(V9:X9)</f>
        <v>244.6</v>
      </c>
      <c r="Z9" s="19">
        <v>7.4</v>
      </c>
      <c r="AA9" s="19">
        <v>10.3</v>
      </c>
      <c r="AB9" s="20" t="s">
        <v>34</v>
      </c>
      <c r="AC9" s="7">
        <v>18.4</v>
      </c>
    </row>
    <row r="10" spans="1:29" ht="17.25" customHeight="1">
      <c r="A10" s="3" t="s">
        <v>19</v>
      </c>
      <c r="B10" s="8">
        <v>0.9</v>
      </c>
      <c r="C10" s="4">
        <f t="shared" si="0"/>
        <v>192.5</v>
      </c>
      <c r="D10" s="4">
        <f t="shared" si="0"/>
        <v>104.8</v>
      </c>
      <c r="E10" s="4">
        <f t="shared" si="0"/>
        <v>4.6</v>
      </c>
      <c r="F10" s="4">
        <f t="shared" si="0"/>
        <v>301.90000000000003</v>
      </c>
      <c r="G10" s="10">
        <v>0.9</v>
      </c>
      <c r="H10" s="7">
        <v>192.5</v>
      </c>
      <c r="I10" s="7">
        <v>104.8</v>
      </c>
      <c r="J10" s="7">
        <v>4.6</v>
      </c>
      <c r="K10" s="7">
        <f t="shared" si="1"/>
        <v>301.90000000000003</v>
      </c>
      <c r="L10" s="10"/>
      <c r="M10" s="7">
        <f t="shared" si="2"/>
        <v>0</v>
      </c>
      <c r="N10" s="7">
        <f t="shared" si="3"/>
        <v>0</v>
      </c>
      <c r="O10" s="7">
        <f aca="true" t="shared" si="4" ref="O10:O20">T10+X10+AB10</f>
        <v>0</v>
      </c>
      <c r="P10" s="7">
        <f aca="true" t="shared" si="5" ref="P10:P20">M10+N10+O10</f>
        <v>0</v>
      </c>
      <c r="Q10" s="3" t="s">
        <v>19</v>
      </c>
      <c r="R10" s="7"/>
      <c r="S10" s="7"/>
      <c r="T10" s="7"/>
      <c r="U10" s="7">
        <f>R10+S10+T10</f>
        <v>0</v>
      </c>
      <c r="V10" s="7"/>
      <c r="W10" s="7"/>
      <c r="X10" s="7"/>
      <c r="Y10" s="7">
        <f aca="true" t="shared" si="6" ref="Y10:Y20">V10+W10+X10</f>
        <v>0</v>
      </c>
      <c r="Z10" s="7"/>
      <c r="AA10" s="7"/>
      <c r="AB10" s="7"/>
      <c r="AC10" s="7"/>
    </row>
    <row r="11" spans="1:29" ht="15.75" customHeight="1">
      <c r="A11" s="3" t="s">
        <v>23</v>
      </c>
      <c r="B11" s="8">
        <v>0.9</v>
      </c>
      <c r="C11" s="4">
        <f aca="true" t="shared" si="7" ref="C11:C20">H11+M11</f>
        <v>79.4</v>
      </c>
      <c r="D11" s="4">
        <v>22.3</v>
      </c>
      <c r="E11" s="4">
        <v>10</v>
      </c>
      <c r="F11" s="4">
        <f>C11+D11+E11</f>
        <v>111.7</v>
      </c>
      <c r="G11" s="10">
        <v>0.6</v>
      </c>
      <c r="H11" s="7">
        <v>52.9</v>
      </c>
      <c r="I11" s="7">
        <v>14.9</v>
      </c>
      <c r="J11" s="7">
        <v>6.7</v>
      </c>
      <c r="K11" s="7">
        <f t="shared" si="1"/>
        <v>74.5</v>
      </c>
      <c r="L11" s="10">
        <v>0.3</v>
      </c>
      <c r="M11" s="7">
        <f t="shared" si="2"/>
        <v>26.5</v>
      </c>
      <c r="N11" s="7">
        <f t="shared" si="3"/>
        <v>7.3999999999999995</v>
      </c>
      <c r="O11" s="7">
        <f t="shared" si="4"/>
        <v>3.3</v>
      </c>
      <c r="P11" s="7">
        <f t="shared" si="5"/>
        <v>37.199999999999996</v>
      </c>
      <c r="Q11" s="3" t="s">
        <v>23</v>
      </c>
      <c r="R11" s="7"/>
      <c r="S11" s="7"/>
      <c r="T11" s="7"/>
      <c r="U11" s="7"/>
      <c r="V11" s="7">
        <v>15.6</v>
      </c>
      <c r="W11" s="7">
        <v>6.6</v>
      </c>
      <c r="X11" s="7">
        <v>3.3</v>
      </c>
      <c r="Y11" s="7">
        <f t="shared" si="6"/>
        <v>25.5</v>
      </c>
      <c r="Z11" s="7">
        <v>10.9</v>
      </c>
      <c r="AA11" s="7">
        <v>0.8</v>
      </c>
      <c r="AB11" s="7"/>
      <c r="AC11" s="7">
        <f aca="true" t="shared" si="8" ref="AC11:AC20">Z11+AA11+AB11</f>
        <v>11.700000000000001</v>
      </c>
    </row>
    <row r="12" spans="1:29" ht="25.5" customHeight="1">
      <c r="A12" s="3" t="s">
        <v>1</v>
      </c>
      <c r="B12" s="8">
        <v>1</v>
      </c>
      <c r="C12" s="4">
        <f t="shared" si="7"/>
        <v>601.5</v>
      </c>
      <c r="D12" s="4">
        <f aca="true" t="shared" si="9" ref="D12:F13">I12+N12</f>
        <v>167.4</v>
      </c>
      <c r="E12" s="4">
        <f t="shared" si="9"/>
        <v>0</v>
      </c>
      <c r="F12" s="4">
        <f t="shared" si="9"/>
        <v>768.9</v>
      </c>
      <c r="G12" s="11"/>
      <c r="H12" s="7"/>
      <c r="I12" s="7"/>
      <c r="J12" s="7"/>
      <c r="K12" s="7">
        <f t="shared" si="1"/>
        <v>0</v>
      </c>
      <c r="L12" s="10">
        <v>1</v>
      </c>
      <c r="M12" s="7">
        <f t="shared" si="2"/>
        <v>601.5</v>
      </c>
      <c r="N12" s="7">
        <f t="shared" si="3"/>
        <v>167.4</v>
      </c>
      <c r="O12" s="7">
        <f t="shared" si="4"/>
        <v>0</v>
      </c>
      <c r="P12" s="7">
        <f t="shared" si="5"/>
        <v>768.9</v>
      </c>
      <c r="Q12" s="3" t="s">
        <v>1</v>
      </c>
      <c r="R12" s="7">
        <v>286.5</v>
      </c>
      <c r="S12" s="7">
        <v>61.5</v>
      </c>
      <c r="T12" s="7"/>
      <c r="U12" s="7">
        <f>R12+S12</f>
        <v>348</v>
      </c>
      <c r="V12" s="7">
        <v>182.3</v>
      </c>
      <c r="W12" s="7">
        <v>63.3</v>
      </c>
      <c r="X12" s="7"/>
      <c r="Y12" s="19">
        <f t="shared" si="6"/>
        <v>245.60000000000002</v>
      </c>
      <c r="Z12" s="7">
        <v>132.7</v>
      </c>
      <c r="AA12" s="7">
        <v>42.6</v>
      </c>
      <c r="AB12" s="7"/>
      <c r="AC12" s="7">
        <f t="shared" si="8"/>
        <v>175.29999999999998</v>
      </c>
    </row>
    <row r="13" spans="1:29" ht="12.75" customHeight="1">
      <c r="A13" s="3" t="s">
        <v>2</v>
      </c>
      <c r="B13" s="8">
        <v>1</v>
      </c>
      <c r="C13" s="4">
        <f t="shared" si="7"/>
        <v>1380.8999999999999</v>
      </c>
      <c r="D13" s="4">
        <f t="shared" si="9"/>
        <v>313.49999999999994</v>
      </c>
      <c r="E13" s="4">
        <f t="shared" si="9"/>
        <v>9</v>
      </c>
      <c r="F13" s="4">
        <f t="shared" si="9"/>
        <v>1703.3999999999999</v>
      </c>
      <c r="G13" s="12"/>
      <c r="H13" s="7"/>
      <c r="I13" s="7"/>
      <c r="J13" s="7"/>
      <c r="K13" s="7">
        <f t="shared" si="1"/>
        <v>0</v>
      </c>
      <c r="L13" s="10">
        <v>1</v>
      </c>
      <c r="M13" s="7">
        <f t="shared" si="2"/>
        <v>1380.8999999999999</v>
      </c>
      <c r="N13" s="7">
        <f t="shared" si="3"/>
        <v>313.49999999999994</v>
      </c>
      <c r="O13" s="7">
        <f t="shared" si="4"/>
        <v>9</v>
      </c>
      <c r="P13" s="7">
        <f t="shared" si="5"/>
        <v>1703.3999999999999</v>
      </c>
      <c r="Q13" s="3" t="s">
        <v>2</v>
      </c>
      <c r="R13" s="7">
        <v>611.8</v>
      </c>
      <c r="S13" s="7">
        <v>142.2</v>
      </c>
      <c r="T13" s="7">
        <v>0.1</v>
      </c>
      <c r="U13" s="19">
        <f>R13+S13+T13</f>
        <v>754.1</v>
      </c>
      <c r="V13" s="7">
        <v>455.9</v>
      </c>
      <c r="W13" s="7">
        <v>126.6</v>
      </c>
      <c r="X13" s="7">
        <v>8.9</v>
      </c>
      <c r="Y13" s="7">
        <f t="shared" si="6"/>
        <v>591.4</v>
      </c>
      <c r="Z13" s="7">
        <v>313.2</v>
      </c>
      <c r="AA13" s="7">
        <v>44.7</v>
      </c>
      <c r="AB13" s="7"/>
      <c r="AC13" s="7">
        <f t="shared" si="8"/>
        <v>357.9</v>
      </c>
    </row>
    <row r="14" spans="1:29" s="15" customFormat="1" ht="39" customHeight="1">
      <c r="A14" s="5" t="s">
        <v>3</v>
      </c>
      <c r="B14" s="9"/>
      <c r="C14" s="4">
        <f t="shared" si="7"/>
        <v>902</v>
      </c>
      <c r="D14" s="14">
        <f>D15+D16+D17+D18+D19</f>
        <v>1476.8</v>
      </c>
      <c r="E14" s="14">
        <f>E15+E16+E17+E18+E19</f>
        <v>35.8</v>
      </c>
      <c r="F14" s="14">
        <f>F15+F16+F17+F18+F19</f>
        <v>2414.6</v>
      </c>
      <c r="G14" s="14"/>
      <c r="H14" s="14">
        <f>H15+H16+H17+H18+H19</f>
        <v>437.7</v>
      </c>
      <c r="I14" s="9">
        <f>I15+I16+I17+I18+I19</f>
        <v>969.8</v>
      </c>
      <c r="J14" s="9">
        <f>J15+J16+J17+J18+J19</f>
        <v>29.7</v>
      </c>
      <c r="K14" s="7">
        <f t="shared" si="1"/>
        <v>1437.2</v>
      </c>
      <c r="L14" s="12"/>
      <c r="M14" s="7">
        <v>464.3</v>
      </c>
      <c r="N14" s="7">
        <f t="shared" si="3"/>
        <v>507</v>
      </c>
      <c r="O14" s="7">
        <f t="shared" si="4"/>
        <v>6.1</v>
      </c>
      <c r="P14" s="7">
        <v>977.4</v>
      </c>
      <c r="Q14" s="5" t="s">
        <v>3</v>
      </c>
      <c r="R14" s="9">
        <v>79.1</v>
      </c>
      <c r="S14" s="9">
        <v>146.9</v>
      </c>
      <c r="T14" s="9">
        <v>0.1</v>
      </c>
      <c r="U14" s="9">
        <f>U15+U16+U17+U18+U19</f>
        <v>223.70000000000002</v>
      </c>
      <c r="V14" s="9">
        <v>107.4</v>
      </c>
      <c r="W14" s="9">
        <v>96</v>
      </c>
      <c r="X14" s="9">
        <f>X15+X16+X17+X18+X19</f>
        <v>0</v>
      </c>
      <c r="Y14" s="9">
        <f t="shared" si="6"/>
        <v>203.4</v>
      </c>
      <c r="Z14" s="9">
        <v>280.2</v>
      </c>
      <c r="AA14" s="9">
        <v>264.1</v>
      </c>
      <c r="AB14" s="9">
        <v>6</v>
      </c>
      <c r="AC14" s="9">
        <f t="shared" si="8"/>
        <v>550.3</v>
      </c>
    </row>
    <row r="15" spans="1:29" ht="61.5" customHeight="1">
      <c r="A15" s="5" t="s">
        <v>20</v>
      </c>
      <c r="B15" s="8">
        <v>1</v>
      </c>
      <c r="C15" s="4">
        <f t="shared" si="7"/>
        <v>17.8</v>
      </c>
      <c r="D15" s="7">
        <f aca="true" t="shared" si="10" ref="D15:F20">I15+N15</f>
        <v>50.6</v>
      </c>
      <c r="E15" s="7">
        <f t="shared" si="10"/>
        <v>11.9</v>
      </c>
      <c r="F15" s="7">
        <f t="shared" si="10"/>
        <v>80.30000000000001</v>
      </c>
      <c r="G15" s="10">
        <v>1</v>
      </c>
      <c r="H15" s="9">
        <v>17.8</v>
      </c>
      <c r="I15" s="7">
        <v>50.6</v>
      </c>
      <c r="J15" s="7">
        <v>11.9</v>
      </c>
      <c r="K15" s="7">
        <f t="shared" si="1"/>
        <v>80.30000000000001</v>
      </c>
      <c r="L15" s="4"/>
      <c r="M15" s="7">
        <f t="shared" si="2"/>
        <v>0</v>
      </c>
      <c r="N15" s="7">
        <f t="shared" si="3"/>
        <v>0</v>
      </c>
      <c r="O15" s="7">
        <f t="shared" si="4"/>
        <v>0</v>
      </c>
      <c r="P15" s="7">
        <f t="shared" si="5"/>
        <v>0</v>
      </c>
      <c r="Q15" s="5" t="s">
        <v>20</v>
      </c>
      <c r="R15" s="4"/>
      <c r="S15" s="4"/>
      <c r="T15" s="4"/>
      <c r="U15" s="7">
        <f>R15+S15+T15</f>
        <v>0</v>
      </c>
      <c r="V15" s="4"/>
      <c r="W15" s="4"/>
      <c r="X15" s="4"/>
      <c r="Y15" s="7">
        <f t="shared" si="6"/>
        <v>0</v>
      </c>
      <c r="Z15" s="4"/>
      <c r="AA15" s="4"/>
      <c r="AB15" s="4"/>
      <c r="AC15" s="7">
        <f t="shared" si="8"/>
        <v>0</v>
      </c>
    </row>
    <row r="16" spans="1:29" ht="18" customHeight="1">
      <c r="A16" s="5" t="s">
        <v>21</v>
      </c>
      <c r="B16" s="8">
        <v>0.6</v>
      </c>
      <c r="C16" s="4">
        <f t="shared" si="7"/>
        <v>198</v>
      </c>
      <c r="D16" s="7">
        <f t="shared" si="10"/>
        <v>389.9</v>
      </c>
      <c r="E16" s="7">
        <f t="shared" si="10"/>
        <v>11</v>
      </c>
      <c r="F16" s="7">
        <f t="shared" si="10"/>
        <v>598.9</v>
      </c>
      <c r="G16" s="10">
        <v>0.6</v>
      </c>
      <c r="H16" s="9">
        <v>198</v>
      </c>
      <c r="I16" s="7">
        <v>389.9</v>
      </c>
      <c r="J16" s="7">
        <v>11</v>
      </c>
      <c r="K16" s="7">
        <f t="shared" si="1"/>
        <v>598.9</v>
      </c>
      <c r="L16" s="4"/>
      <c r="M16" s="7">
        <f t="shared" si="2"/>
        <v>0</v>
      </c>
      <c r="N16" s="7">
        <f t="shared" si="3"/>
        <v>0</v>
      </c>
      <c r="O16" s="7">
        <f t="shared" si="4"/>
        <v>0</v>
      </c>
      <c r="P16" s="7">
        <f t="shared" si="5"/>
        <v>0</v>
      </c>
      <c r="Q16" s="5" t="s">
        <v>21</v>
      </c>
      <c r="R16" s="4"/>
      <c r="S16" s="4"/>
      <c r="T16" s="4"/>
      <c r="U16" s="7">
        <f>R16+S16+T16</f>
        <v>0</v>
      </c>
      <c r="V16" s="4"/>
      <c r="W16" s="4"/>
      <c r="X16" s="4"/>
      <c r="Y16" s="7">
        <f t="shared" si="6"/>
        <v>0</v>
      </c>
      <c r="Z16" s="4"/>
      <c r="AA16" s="4"/>
      <c r="AB16" s="4"/>
      <c r="AC16" s="7">
        <f t="shared" si="8"/>
        <v>0</v>
      </c>
    </row>
    <row r="17" spans="1:29" ht="38.25" customHeight="1">
      <c r="A17" s="5" t="s">
        <v>22</v>
      </c>
      <c r="B17" s="8">
        <v>0.5</v>
      </c>
      <c r="C17" s="4">
        <f t="shared" si="7"/>
        <v>200.6</v>
      </c>
      <c r="D17" s="7">
        <f t="shared" si="10"/>
        <v>388.6</v>
      </c>
      <c r="E17" s="7">
        <f t="shared" si="10"/>
        <v>6.7</v>
      </c>
      <c r="F17" s="7">
        <f t="shared" si="10"/>
        <v>595.9000000000001</v>
      </c>
      <c r="G17" s="10">
        <v>0.5</v>
      </c>
      <c r="H17" s="9">
        <v>200.6</v>
      </c>
      <c r="I17" s="7">
        <v>388.6</v>
      </c>
      <c r="J17" s="7">
        <v>6.7</v>
      </c>
      <c r="K17" s="7">
        <f t="shared" si="1"/>
        <v>595.9000000000001</v>
      </c>
      <c r="L17" s="4"/>
      <c r="M17" s="7">
        <f t="shared" si="2"/>
        <v>0</v>
      </c>
      <c r="N17" s="7">
        <f t="shared" si="3"/>
        <v>0</v>
      </c>
      <c r="O17" s="7">
        <f t="shared" si="4"/>
        <v>0</v>
      </c>
      <c r="P17" s="7">
        <f t="shared" si="5"/>
        <v>0</v>
      </c>
      <c r="Q17" s="5" t="s">
        <v>22</v>
      </c>
      <c r="R17" s="4"/>
      <c r="S17" s="4"/>
      <c r="T17" s="4"/>
      <c r="U17" s="7">
        <f>R17+S17+T17</f>
        <v>0</v>
      </c>
      <c r="V17" s="4"/>
      <c r="W17" s="4"/>
      <c r="X17" s="4"/>
      <c r="Y17" s="7">
        <f t="shared" si="6"/>
        <v>0</v>
      </c>
      <c r="Z17" s="4"/>
      <c r="AA17" s="4"/>
      <c r="AB17" s="4"/>
      <c r="AC17" s="7">
        <f t="shared" si="8"/>
        <v>0</v>
      </c>
    </row>
    <row r="18" spans="1:29" ht="27.75" customHeight="1">
      <c r="A18" s="5" t="s">
        <v>5</v>
      </c>
      <c r="B18" s="8">
        <v>1</v>
      </c>
      <c r="C18" s="4">
        <f t="shared" si="7"/>
        <v>21.3</v>
      </c>
      <c r="D18" s="7">
        <f t="shared" si="10"/>
        <v>140.7</v>
      </c>
      <c r="E18" s="7">
        <f t="shared" si="10"/>
        <v>0.1</v>
      </c>
      <c r="F18" s="7">
        <f t="shared" si="10"/>
        <v>162.1</v>
      </c>
      <c r="G18" s="10">
        <v>1</v>
      </c>
      <c r="H18" s="9">
        <v>21.3</v>
      </c>
      <c r="I18" s="7">
        <v>140.7</v>
      </c>
      <c r="J18" s="7">
        <v>0.1</v>
      </c>
      <c r="K18" s="7">
        <f t="shared" si="1"/>
        <v>162.1</v>
      </c>
      <c r="L18" s="4"/>
      <c r="M18" s="7">
        <f t="shared" si="2"/>
        <v>0</v>
      </c>
      <c r="N18" s="7">
        <f t="shared" si="3"/>
        <v>0</v>
      </c>
      <c r="O18" s="7">
        <f t="shared" si="4"/>
        <v>0</v>
      </c>
      <c r="P18" s="7">
        <f t="shared" si="5"/>
        <v>0</v>
      </c>
      <c r="Q18" s="5" t="s">
        <v>5</v>
      </c>
      <c r="R18" s="4"/>
      <c r="S18" s="4"/>
      <c r="T18" s="4"/>
      <c r="U18" s="7">
        <f>R18+S18+T18</f>
        <v>0</v>
      </c>
      <c r="V18" s="4"/>
      <c r="W18" s="4"/>
      <c r="X18" s="4"/>
      <c r="Y18" s="7">
        <f t="shared" si="6"/>
        <v>0</v>
      </c>
      <c r="Z18" s="4"/>
      <c r="AA18" s="4"/>
      <c r="AB18" s="4"/>
      <c r="AC18" s="7">
        <f t="shared" si="8"/>
        <v>0</v>
      </c>
    </row>
    <row r="19" spans="1:29" ht="40.5" customHeight="1">
      <c r="A19" s="5" t="s">
        <v>6</v>
      </c>
      <c r="B19" s="8">
        <v>1</v>
      </c>
      <c r="C19" s="4">
        <f t="shared" si="7"/>
        <v>464.3</v>
      </c>
      <c r="D19" s="7">
        <f t="shared" si="10"/>
        <v>507</v>
      </c>
      <c r="E19" s="7">
        <f t="shared" si="10"/>
        <v>6.1</v>
      </c>
      <c r="F19" s="7">
        <f t="shared" si="10"/>
        <v>977.4</v>
      </c>
      <c r="G19" s="4"/>
      <c r="H19" s="9"/>
      <c r="I19" s="9"/>
      <c r="J19" s="9"/>
      <c r="K19" s="7">
        <f t="shared" si="1"/>
        <v>0</v>
      </c>
      <c r="L19" s="10">
        <v>1</v>
      </c>
      <c r="M19" s="7">
        <f t="shared" si="2"/>
        <v>464.3</v>
      </c>
      <c r="N19" s="7">
        <f t="shared" si="3"/>
        <v>507</v>
      </c>
      <c r="O19" s="7">
        <f t="shared" si="4"/>
        <v>6.1</v>
      </c>
      <c r="P19" s="7">
        <f t="shared" si="5"/>
        <v>977.4</v>
      </c>
      <c r="Q19" s="5" t="s">
        <v>6</v>
      </c>
      <c r="R19" s="9">
        <v>76.7</v>
      </c>
      <c r="S19" s="9">
        <v>146.9</v>
      </c>
      <c r="T19" s="9">
        <v>0.1</v>
      </c>
      <c r="U19" s="9">
        <f>R19+S19+T19</f>
        <v>223.70000000000002</v>
      </c>
      <c r="V19" s="9">
        <v>107.4</v>
      </c>
      <c r="W19" s="9">
        <v>96</v>
      </c>
      <c r="X19" s="9"/>
      <c r="Y19" s="9">
        <f t="shared" si="6"/>
        <v>203.4</v>
      </c>
      <c r="Z19" s="9">
        <v>280.2</v>
      </c>
      <c r="AA19" s="9">
        <v>264.1</v>
      </c>
      <c r="AB19" s="9">
        <v>6</v>
      </c>
      <c r="AC19" s="9">
        <f t="shared" si="8"/>
        <v>550.3</v>
      </c>
    </row>
    <row r="20" spans="1:29" ht="15.75">
      <c r="A20" s="6" t="s">
        <v>4</v>
      </c>
      <c r="B20" s="4"/>
      <c r="C20" s="25">
        <f t="shared" si="7"/>
        <v>3952.8999999999996</v>
      </c>
      <c r="D20" s="25">
        <f t="shared" si="10"/>
        <v>2567.3</v>
      </c>
      <c r="E20" s="25">
        <f t="shared" si="10"/>
        <v>223.39999999999998</v>
      </c>
      <c r="F20" s="25">
        <f t="shared" si="10"/>
        <v>6743.6</v>
      </c>
      <c r="G20" s="13"/>
      <c r="H20" s="13">
        <f>H9+H10+H11+H14</f>
        <v>1323.8999999999999</v>
      </c>
      <c r="I20" s="13">
        <f>I9+I10+I11+I14</f>
        <v>1475.5</v>
      </c>
      <c r="J20" s="13">
        <f>J9+J10+J11+J14</f>
        <v>172.19999999999996</v>
      </c>
      <c r="K20" s="13">
        <f>K9+K10+K11+K14</f>
        <v>2971.6000000000004</v>
      </c>
      <c r="L20" s="4"/>
      <c r="M20" s="21">
        <f t="shared" si="2"/>
        <v>2629</v>
      </c>
      <c r="N20" s="21">
        <f t="shared" si="3"/>
        <v>1091.8</v>
      </c>
      <c r="O20" s="21">
        <f t="shared" si="4"/>
        <v>51.2</v>
      </c>
      <c r="P20" s="22">
        <f t="shared" si="5"/>
        <v>3772</v>
      </c>
      <c r="Q20" s="6" t="s">
        <v>4</v>
      </c>
      <c r="R20" s="16">
        <f>R9+R12+R13+R14</f>
        <v>989.6999999999999</v>
      </c>
      <c r="S20" s="16">
        <f>S9+S12+S13+S14</f>
        <v>356.9</v>
      </c>
      <c r="T20" s="16">
        <f>T9+T12+T13+T14</f>
        <v>1.3000000000000003</v>
      </c>
      <c r="U20" s="16">
        <f>U9+U12+U13+U14</f>
        <v>1345.5</v>
      </c>
      <c r="V20" s="16">
        <f>V9+V11+V12+V13+V14</f>
        <v>894.9</v>
      </c>
      <c r="W20" s="13">
        <f>W9+W11+W12+W13+W14</f>
        <v>372.4</v>
      </c>
      <c r="X20" s="13">
        <v>43.2</v>
      </c>
      <c r="Y20" s="16">
        <f t="shared" si="6"/>
        <v>1310.5</v>
      </c>
      <c r="Z20" s="16">
        <f>Z9+Z10+Z11+Z12+Z13+Z14</f>
        <v>744.4</v>
      </c>
      <c r="AA20" s="16">
        <f>AA9+AA10+AA12+AA13+AA14+AA11</f>
        <v>362.50000000000006</v>
      </c>
      <c r="AB20" s="13">
        <v>6.7</v>
      </c>
      <c r="AC20" s="16">
        <f t="shared" si="8"/>
        <v>1113.6000000000001</v>
      </c>
    </row>
  </sheetData>
  <sheetProtection/>
  <mergeCells count="10">
    <mergeCell ref="V7:Y7"/>
    <mergeCell ref="Z7:AC7"/>
    <mergeCell ref="R7:U7"/>
    <mergeCell ref="A3:L3"/>
    <mergeCell ref="A4:L4"/>
    <mergeCell ref="B7:F7"/>
    <mergeCell ref="G7:K7"/>
    <mergeCell ref="L7:P7"/>
    <mergeCell ref="A7:A8"/>
    <mergeCell ref="Q7:Q8"/>
  </mergeCells>
  <printOptions/>
  <pageMargins left="0.17" right="0.17" top="0.34" bottom="0.52" header="0.17" footer="0.2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4.375" style="0" customWidth="1"/>
    <col min="2" max="2" width="7.25390625" style="0" customWidth="1"/>
    <col min="3" max="3" width="8.75390625" style="0" customWidth="1"/>
    <col min="4" max="4" width="7.625" style="0" customWidth="1"/>
    <col min="5" max="5" width="6.375" style="0" customWidth="1"/>
    <col min="6" max="6" width="8.75390625" style="0" customWidth="1"/>
    <col min="7" max="7" width="7.00390625" style="0" customWidth="1"/>
    <col min="8" max="8" width="8.00390625" style="0" customWidth="1"/>
    <col min="9" max="9" width="7.75390625" style="0" customWidth="1"/>
    <col min="10" max="10" width="6.25390625" style="0" customWidth="1"/>
    <col min="11" max="11" width="9.00390625" style="0" customWidth="1"/>
    <col min="12" max="12" width="6.75390625" style="0" customWidth="1"/>
    <col min="13" max="13" width="7.75390625" style="0" customWidth="1"/>
    <col min="14" max="14" width="7.625" style="0" customWidth="1"/>
    <col min="15" max="15" width="6.625" style="0" customWidth="1"/>
    <col min="16" max="16" width="8.00390625" style="17" customWidth="1"/>
    <col min="17" max="17" width="24.875" style="0" customWidth="1"/>
    <col min="18" max="18" width="6.625" style="0" customWidth="1"/>
    <col min="19" max="19" width="6.375" style="0" customWidth="1"/>
    <col min="20" max="20" width="6.00390625" style="0" customWidth="1"/>
    <col min="21" max="21" width="7.125" style="0" customWidth="1"/>
    <col min="22" max="22" width="6.75390625" style="0" customWidth="1"/>
    <col min="23" max="24" width="6.25390625" style="0" customWidth="1"/>
    <col min="25" max="25" width="6.625" style="0" customWidth="1"/>
    <col min="26" max="26" width="6.125" style="0" customWidth="1"/>
    <col min="27" max="27" width="6.375" style="0" customWidth="1"/>
    <col min="28" max="28" width="6.00390625" style="0" customWidth="1"/>
    <col min="29" max="29" width="7.00390625" style="0" customWidth="1"/>
  </cols>
  <sheetData>
    <row r="3" spans="1:12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7" spans="1:29" ht="12.75">
      <c r="A7" s="41"/>
      <c r="B7" s="35" t="s">
        <v>8</v>
      </c>
      <c r="C7" s="36"/>
      <c r="D7" s="36"/>
      <c r="E7" s="36"/>
      <c r="F7" s="37"/>
      <c r="G7" s="38" t="s">
        <v>7</v>
      </c>
      <c r="H7" s="39"/>
      <c r="I7" s="39"/>
      <c r="J7" s="39"/>
      <c r="K7" s="40"/>
      <c r="L7" s="38" t="s">
        <v>17</v>
      </c>
      <c r="M7" s="39"/>
      <c r="N7" s="39"/>
      <c r="O7" s="39"/>
      <c r="P7" s="40"/>
      <c r="Q7" s="41"/>
      <c r="R7" s="28" t="s">
        <v>9</v>
      </c>
      <c r="S7" s="29"/>
      <c r="T7" s="29"/>
      <c r="U7" s="30"/>
      <c r="V7" s="28" t="s">
        <v>10</v>
      </c>
      <c r="W7" s="29"/>
      <c r="X7" s="29"/>
      <c r="Y7" s="30"/>
      <c r="Z7" s="31" t="s">
        <v>11</v>
      </c>
      <c r="AA7" s="32"/>
      <c r="AB7" s="32"/>
      <c r="AC7" s="33"/>
    </row>
    <row r="8" spans="1:29" ht="18" customHeight="1">
      <c r="A8" s="42"/>
      <c r="B8" s="1" t="s">
        <v>16</v>
      </c>
      <c r="C8" s="1" t="s">
        <v>12</v>
      </c>
      <c r="D8" s="1" t="s">
        <v>13</v>
      </c>
      <c r="E8" s="1" t="s">
        <v>14</v>
      </c>
      <c r="F8" s="2" t="s">
        <v>15</v>
      </c>
      <c r="G8" s="1" t="s">
        <v>16</v>
      </c>
      <c r="H8" s="1" t="s">
        <v>12</v>
      </c>
      <c r="I8" s="1" t="s">
        <v>13</v>
      </c>
      <c r="J8" s="1" t="s">
        <v>14</v>
      </c>
      <c r="K8" s="2" t="s">
        <v>15</v>
      </c>
      <c r="L8" s="1" t="s">
        <v>16</v>
      </c>
      <c r="M8" s="1" t="s">
        <v>12</v>
      </c>
      <c r="N8" s="1" t="s">
        <v>13</v>
      </c>
      <c r="O8" s="1" t="s">
        <v>14</v>
      </c>
      <c r="P8" s="2" t="s">
        <v>15</v>
      </c>
      <c r="Q8" s="42"/>
      <c r="R8" s="1" t="s">
        <v>12</v>
      </c>
      <c r="S8" s="1" t="s">
        <v>13</v>
      </c>
      <c r="T8" s="1" t="s">
        <v>14</v>
      </c>
      <c r="U8" s="2" t="s">
        <v>15</v>
      </c>
      <c r="V8" s="1" t="s">
        <v>12</v>
      </c>
      <c r="W8" s="1" t="s">
        <v>13</v>
      </c>
      <c r="X8" s="1" t="s">
        <v>14</v>
      </c>
      <c r="Y8" s="2" t="s">
        <v>15</v>
      </c>
      <c r="Z8" s="1" t="s">
        <v>12</v>
      </c>
      <c r="AA8" s="1" t="s">
        <v>13</v>
      </c>
      <c r="AB8" s="1" t="s">
        <v>14</v>
      </c>
      <c r="AC8" s="2" t="s">
        <v>15</v>
      </c>
    </row>
    <row r="9" spans="1:29" ht="15" customHeight="1">
      <c r="A9" s="3" t="s">
        <v>18</v>
      </c>
      <c r="B9" s="8">
        <v>0.5</v>
      </c>
      <c r="C9" s="26" t="s">
        <v>31</v>
      </c>
      <c r="D9" s="4">
        <f aca="true" t="shared" si="0" ref="C9:F10">I9+N9</f>
        <v>519.1</v>
      </c>
      <c r="E9" s="4">
        <f t="shared" si="0"/>
        <v>144.5</v>
      </c>
      <c r="F9" s="4">
        <v>1195</v>
      </c>
      <c r="G9" s="10">
        <v>0.4</v>
      </c>
      <c r="H9" s="23" t="s">
        <v>27</v>
      </c>
      <c r="I9" s="7">
        <v>415.3</v>
      </c>
      <c r="J9" s="7">
        <v>115.6</v>
      </c>
      <c r="K9" s="24" t="s">
        <v>28</v>
      </c>
      <c r="L9" s="10">
        <v>0.1</v>
      </c>
      <c r="M9" s="7">
        <f>R9+V9+Z9</f>
        <v>104.10000000000001</v>
      </c>
      <c r="N9" s="7">
        <f>S9+W9+AA9</f>
        <v>103.8</v>
      </c>
      <c r="O9" s="7">
        <f>T9+X9+AB9</f>
        <v>28.900000000000002</v>
      </c>
      <c r="P9" s="7">
        <f aca="true" t="shared" si="1" ref="P9:P20">M9+N9+O9</f>
        <v>236.8</v>
      </c>
      <c r="Q9" s="3" t="s">
        <v>18</v>
      </c>
      <c r="R9" s="7">
        <v>12.2</v>
      </c>
      <c r="S9" s="7">
        <v>7.2</v>
      </c>
      <c r="T9" s="7">
        <v>1.1</v>
      </c>
      <c r="U9" s="7">
        <f>R9+S9+T9</f>
        <v>20.5</v>
      </c>
      <c r="V9" s="7">
        <v>84.5</v>
      </c>
      <c r="W9" s="7">
        <v>86.5</v>
      </c>
      <c r="X9" s="7">
        <v>27.1</v>
      </c>
      <c r="Y9" s="7">
        <f aca="true" t="shared" si="2" ref="Y9:Y20">V9+W9+X9</f>
        <v>198.1</v>
      </c>
      <c r="Z9" s="7">
        <v>7.4</v>
      </c>
      <c r="AA9" s="7">
        <v>10.1</v>
      </c>
      <c r="AB9" s="7">
        <v>0.7</v>
      </c>
      <c r="AC9" s="7">
        <f>Z9+AA9+AB9</f>
        <v>18.2</v>
      </c>
    </row>
    <row r="10" spans="1:29" ht="17.25" customHeight="1">
      <c r="A10" s="3" t="s">
        <v>19</v>
      </c>
      <c r="B10" s="8">
        <v>0.9</v>
      </c>
      <c r="C10" s="4">
        <f t="shared" si="0"/>
        <v>218.2</v>
      </c>
      <c r="D10" s="4">
        <f t="shared" si="0"/>
        <v>104.7</v>
      </c>
      <c r="E10" s="4">
        <f t="shared" si="0"/>
        <v>4.5</v>
      </c>
      <c r="F10" s="4">
        <f t="shared" si="0"/>
        <v>327.4</v>
      </c>
      <c r="G10" s="10">
        <v>0.9</v>
      </c>
      <c r="H10" s="7">
        <v>218.2</v>
      </c>
      <c r="I10" s="7">
        <v>104.7</v>
      </c>
      <c r="J10" s="7">
        <v>4.5</v>
      </c>
      <c r="K10" s="7">
        <f aca="true" t="shared" si="3" ref="K10:K19">H10+I10+J10</f>
        <v>327.4</v>
      </c>
      <c r="L10" s="10"/>
      <c r="M10" s="7">
        <f aca="true" t="shared" si="4" ref="M10:M19">R10+V10+Z10</f>
        <v>0</v>
      </c>
      <c r="N10" s="7">
        <f aca="true" t="shared" si="5" ref="N10:N19">S10+W10+AA10</f>
        <v>0</v>
      </c>
      <c r="O10" s="7">
        <f aca="true" t="shared" si="6" ref="O10:O19">T10+X10+AB10</f>
        <v>0</v>
      </c>
      <c r="P10" s="7">
        <f t="shared" si="1"/>
        <v>0</v>
      </c>
      <c r="Q10" s="3" t="s">
        <v>19</v>
      </c>
      <c r="R10" s="7"/>
      <c r="S10" s="7"/>
      <c r="T10" s="7"/>
      <c r="U10" s="7">
        <f>R10+S10+T10</f>
        <v>0</v>
      </c>
      <c r="V10" s="7"/>
      <c r="W10" s="7"/>
      <c r="X10" s="7"/>
      <c r="Y10" s="7">
        <f t="shared" si="2"/>
        <v>0</v>
      </c>
      <c r="Z10" s="7"/>
      <c r="AA10" s="7"/>
      <c r="AB10" s="7"/>
      <c r="AC10" s="7">
        <f>Z10+AA10+AB10</f>
        <v>0</v>
      </c>
    </row>
    <row r="11" spans="1:29" ht="15.75" customHeight="1">
      <c r="A11" s="3" t="s">
        <v>23</v>
      </c>
      <c r="B11" s="8">
        <v>0.9</v>
      </c>
      <c r="C11" s="4">
        <f aca="true" t="shared" si="7" ref="C11:C19">H11+M11</f>
        <v>88.7</v>
      </c>
      <c r="D11" s="4">
        <v>20</v>
      </c>
      <c r="E11" s="4">
        <v>9.9</v>
      </c>
      <c r="F11" s="4">
        <f>C11+D11+E11</f>
        <v>118.60000000000001</v>
      </c>
      <c r="G11" s="10">
        <v>0.6</v>
      </c>
      <c r="H11" s="7">
        <v>66.4</v>
      </c>
      <c r="I11" s="7">
        <v>14.9</v>
      </c>
      <c r="J11" s="7">
        <v>6.6</v>
      </c>
      <c r="K11" s="7">
        <f t="shared" si="3"/>
        <v>87.9</v>
      </c>
      <c r="L11" s="10">
        <v>0.3</v>
      </c>
      <c r="M11" s="7">
        <f t="shared" si="4"/>
        <v>22.3</v>
      </c>
      <c r="N11" s="7">
        <f t="shared" si="5"/>
        <v>6.9</v>
      </c>
      <c r="O11" s="7">
        <f t="shared" si="6"/>
        <v>3.3</v>
      </c>
      <c r="P11" s="7">
        <f t="shared" si="1"/>
        <v>32.5</v>
      </c>
      <c r="Q11" s="3" t="s">
        <v>23</v>
      </c>
      <c r="R11" s="7"/>
      <c r="S11" s="7"/>
      <c r="T11" s="7"/>
      <c r="U11" s="7"/>
      <c r="V11" s="7">
        <v>22.3</v>
      </c>
      <c r="W11" s="7">
        <v>6.9</v>
      </c>
      <c r="X11" s="7">
        <v>3.3</v>
      </c>
      <c r="Y11" s="7">
        <f t="shared" si="2"/>
        <v>32.5</v>
      </c>
      <c r="Z11" s="7"/>
      <c r="AA11" s="7"/>
      <c r="AB11" s="7"/>
      <c r="AC11" s="7"/>
    </row>
    <row r="12" spans="1:29" ht="25.5" customHeight="1">
      <c r="A12" s="3" t="s">
        <v>1</v>
      </c>
      <c r="B12" s="8">
        <v>1</v>
      </c>
      <c r="C12" s="4">
        <f t="shared" si="7"/>
        <v>581.4</v>
      </c>
      <c r="D12" s="4">
        <f aca="true" t="shared" si="8" ref="D12:F13">I12+N12</f>
        <v>156.60000000000002</v>
      </c>
      <c r="E12" s="4">
        <f t="shared" si="8"/>
        <v>0</v>
      </c>
      <c r="F12" s="4">
        <f t="shared" si="8"/>
        <v>738</v>
      </c>
      <c r="G12" s="11"/>
      <c r="H12" s="7"/>
      <c r="I12" s="7"/>
      <c r="J12" s="7"/>
      <c r="K12" s="7">
        <f t="shared" si="3"/>
        <v>0</v>
      </c>
      <c r="L12" s="10">
        <v>1</v>
      </c>
      <c r="M12" s="7">
        <f t="shared" si="4"/>
        <v>581.4</v>
      </c>
      <c r="N12" s="7">
        <f t="shared" si="5"/>
        <v>156.60000000000002</v>
      </c>
      <c r="O12" s="7">
        <f t="shared" si="6"/>
        <v>0</v>
      </c>
      <c r="P12" s="7">
        <f t="shared" si="1"/>
        <v>738</v>
      </c>
      <c r="Q12" s="3" t="s">
        <v>1</v>
      </c>
      <c r="R12" s="7">
        <v>255.6</v>
      </c>
      <c r="S12" s="7">
        <v>56.1</v>
      </c>
      <c r="T12" s="7"/>
      <c r="U12" s="7">
        <f>R12+S12</f>
        <v>311.7</v>
      </c>
      <c r="V12" s="7">
        <v>179.7</v>
      </c>
      <c r="W12" s="7">
        <v>60.2</v>
      </c>
      <c r="X12" s="7"/>
      <c r="Y12" s="19">
        <f t="shared" si="2"/>
        <v>239.89999999999998</v>
      </c>
      <c r="Z12" s="7">
        <v>146.1</v>
      </c>
      <c r="AA12" s="7">
        <v>40.3</v>
      </c>
      <c r="AB12" s="7"/>
      <c r="AC12" s="7">
        <f aca="true" t="shared" si="9" ref="AC12:AC19">Z12+AA12+AB12</f>
        <v>186.39999999999998</v>
      </c>
    </row>
    <row r="13" spans="1:29" ht="12.75" customHeight="1">
      <c r="A13" s="3" t="s">
        <v>2</v>
      </c>
      <c r="B13" s="8">
        <v>1</v>
      </c>
      <c r="C13" s="4">
        <f t="shared" si="7"/>
        <v>1849.9</v>
      </c>
      <c r="D13" s="4">
        <f t="shared" si="8"/>
        <v>297.40000000000003</v>
      </c>
      <c r="E13" s="4">
        <f t="shared" si="8"/>
        <v>9</v>
      </c>
      <c r="F13" s="4">
        <f t="shared" si="8"/>
        <v>2156.3</v>
      </c>
      <c r="G13" s="12"/>
      <c r="H13" s="7"/>
      <c r="I13" s="7"/>
      <c r="J13" s="7"/>
      <c r="K13" s="7">
        <f t="shared" si="3"/>
        <v>0</v>
      </c>
      <c r="L13" s="10">
        <v>1</v>
      </c>
      <c r="M13" s="7">
        <f t="shared" si="4"/>
        <v>1849.9</v>
      </c>
      <c r="N13" s="7">
        <f t="shared" si="5"/>
        <v>297.40000000000003</v>
      </c>
      <c r="O13" s="7">
        <f t="shared" si="6"/>
        <v>9</v>
      </c>
      <c r="P13" s="7">
        <f t="shared" si="1"/>
        <v>2156.3</v>
      </c>
      <c r="Q13" s="3" t="s">
        <v>2</v>
      </c>
      <c r="R13" s="7">
        <v>935.1</v>
      </c>
      <c r="S13" s="7">
        <v>126.5</v>
      </c>
      <c r="T13" s="7">
        <v>0.1</v>
      </c>
      <c r="U13" s="19">
        <f>R13+S13+T13</f>
        <v>1061.6999999999998</v>
      </c>
      <c r="V13" s="7">
        <v>535.1</v>
      </c>
      <c r="W13" s="7">
        <v>130.3</v>
      </c>
      <c r="X13" s="7">
        <v>8.9</v>
      </c>
      <c r="Y13" s="7">
        <f t="shared" si="2"/>
        <v>674.3000000000001</v>
      </c>
      <c r="Z13" s="7">
        <v>379.7</v>
      </c>
      <c r="AA13" s="7">
        <v>40.6</v>
      </c>
      <c r="AB13" s="7"/>
      <c r="AC13" s="7">
        <f t="shared" si="9"/>
        <v>420.3</v>
      </c>
    </row>
    <row r="14" spans="1:29" s="15" customFormat="1" ht="39" customHeight="1">
      <c r="A14" s="5" t="s">
        <v>3</v>
      </c>
      <c r="B14" s="9"/>
      <c r="C14" s="4">
        <f t="shared" si="7"/>
        <v>982.1</v>
      </c>
      <c r="D14" s="14">
        <f>D15+D16+D17+D18+D19</f>
        <v>1694.4</v>
      </c>
      <c r="E14" s="14">
        <f>E15+E16+E17+E18+E19</f>
        <v>31.7</v>
      </c>
      <c r="F14" s="14">
        <f>F15+F16+F17+F18+F19</f>
        <v>2708.2000000000003</v>
      </c>
      <c r="G14" s="14"/>
      <c r="H14" s="14">
        <f>H15+H16+H17+H18+H19</f>
        <v>422.9</v>
      </c>
      <c r="I14" s="9">
        <f>I15+I16+I17+I18+I19</f>
        <v>1142.8</v>
      </c>
      <c r="J14" s="9">
        <f>J15+J16+J17+J18+J19</f>
        <v>25.7</v>
      </c>
      <c r="K14" s="7">
        <f t="shared" si="3"/>
        <v>1591.3999999999999</v>
      </c>
      <c r="L14" s="12"/>
      <c r="M14" s="7">
        <f t="shared" si="4"/>
        <v>559.2</v>
      </c>
      <c r="N14" s="7">
        <f t="shared" si="5"/>
        <v>551.6</v>
      </c>
      <c r="O14" s="7">
        <f t="shared" si="6"/>
        <v>6</v>
      </c>
      <c r="P14" s="7">
        <f t="shared" si="1"/>
        <v>1116.8000000000002</v>
      </c>
      <c r="Q14" s="5" t="s">
        <v>3</v>
      </c>
      <c r="R14" s="9">
        <v>79.1</v>
      </c>
      <c r="S14" s="9">
        <v>168.4</v>
      </c>
      <c r="T14" s="9">
        <v>0.1</v>
      </c>
      <c r="U14" s="9">
        <f>U15+U16+U17+U18+U19</f>
        <v>247.6</v>
      </c>
      <c r="V14" s="9">
        <f>V15+V16+V17+V18+V19</f>
        <v>196.3</v>
      </c>
      <c r="W14" s="9">
        <f>W15+W16+W17+W18+W19</f>
        <v>123.4</v>
      </c>
      <c r="X14" s="9">
        <f>X15+X16+X17+X18+X19</f>
        <v>0</v>
      </c>
      <c r="Y14" s="9">
        <f t="shared" si="2"/>
        <v>319.70000000000005</v>
      </c>
      <c r="Z14" s="9">
        <f>Z15+Z16+Z17+Z18+Z19</f>
        <v>283.8</v>
      </c>
      <c r="AA14" s="9">
        <f>AA15+AA16+AA17+AA18+AA19</f>
        <v>259.8</v>
      </c>
      <c r="AB14" s="9">
        <f>AB15+AB16+AB17+AB18+AB19</f>
        <v>5.9</v>
      </c>
      <c r="AC14" s="9">
        <f t="shared" si="9"/>
        <v>549.5</v>
      </c>
    </row>
    <row r="15" spans="1:29" ht="61.5" customHeight="1">
      <c r="A15" s="5" t="s">
        <v>20</v>
      </c>
      <c r="B15" s="8">
        <v>1</v>
      </c>
      <c r="C15" s="4">
        <f t="shared" si="7"/>
        <v>17.8</v>
      </c>
      <c r="D15" s="7">
        <f aca="true" t="shared" si="10" ref="D15:F19">I15+N15</f>
        <v>61.7</v>
      </c>
      <c r="E15" s="7">
        <f t="shared" si="10"/>
        <v>12.8</v>
      </c>
      <c r="F15" s="7">
        <f t="shared" si="10"/>
        <v>92.3</v>
      </c>
      <c r="G15" s="10">
        <v>1</v>
      </c>
      <c r="H15" s="9">
        <v>17.8</v>
      </c>
      <c r="I15" s="7">
        <v>61.7</v>
      </c>
      <c r="J15" s="7">
        <v>12.8</v>
      </c>
      <c r="K15" s="7">
        <f t="shared" si="3"/>
        <v>92.3</v>
      </c>
      <c r="L15" s="4"/>
      <c r="M15" s="7">
        <f t="shared" si="4"/>
        <v>0</v>
      </c>
      <c r="N15" s="7">
        <f t="shared" si="5"/>
        <v>0</v>
      </c>
      <c r="O15" s="7">
        <f t="shared" si="6"/>
        <v>0</v>
      </c>
      <c r="P15" s="7">
        <f t="shared" si="1"/>
        <v>0</v>
      </c>
      <c r="Q15" s="5" t="s">
        <v>20</v>
      </c>
      <c r="R15" s="4"/>
      <c r="S15" s="4"/>
      <c r="T15" s="4"/>
      <c r="U15" s="7">
        <f>R15+S15+T15</f>
        <v>0</v>
      </c>
      <c r="V15" s="4"/>
      <c r="W15" s="4"/>
      <c r="X15" s="4"/>
      <c r="Y15" s="7">
        <f t="shared" si="2"/>
        <v>0</v>
      </c>
      <c r="Z15" s="4"/>
      <c r="AA15" s="4"/>
      <c r="AB15" s="4"/>
      <c r="AC15" s="7">
        <f t="shared" si="9"/>
        <v>0</v>
      </c>
    </row>
    <row r="16" spans="1:29" ht="18" customHeight="1">
      <c r="A16" s="5" t="s">
        <v>21</v>
      </c>
      <c r="B16" s="8">
        <v>0.6</v>
      </c>
      <c r="C16" s="4">
        <f t="shared" si="7"/>
        <v>181.2</v>
      </c>
      <c r="D16" s="7">
        <f t="shared" si="10"/>
        <v>274.7</v>
      </c>
      <c r="E16" s="7">
        <f t="shared" si="10"/>
        <v>4.3</v>
      </c>
      <c r="F16" s="7">
        <f t="shared" si="10"/>
        <v>460.2</v>
      </c>
      <c r="G16" s="10">
        <v>0.6</v>
      </c>
      <c r="H16" s="9">
        <v>181.2</v>
      </c>
      <c r="I16" s="7">
        <v>274.7</v>
      </c>
      <c r="J16" s="7">
        <v>4.3</v>
      </c>
      <c r="K16" s="7">
        <f>H16+I16+J16</f>
        <v>460.2</v>
      </c>
      <c r="L16" s="4"/>
      <c r="M16" s="7">
        <f t="shared" si="4"/>
        <v>0</v>
      </c>
      <c r="N16" s="7">
        <f t="shared" si="5"/>
        <v>0</v>
      </c>
      <c r="O16" s="7">
        <f t="shared" si="6"/>
        <v>0</v>
      </c>
      <c r="P16" s="7">
        <f t="shared" si="1"/>
        <v>0</v>
      </c>
      <c r="Q16" s="5" t="s">
        <v>21</v>
      </c>
      <c r="R16" s="4"/>
      <c r="S16" s="4"/>
      <c r="T16" s="4"/>
      <c r="U16" s="7">
        <f>R16+S16+T16</f>
        <v>0</v>
      </c>
      <c r="V16" s="4"/>
      <c r="W16" s="4"/>
      <c r="X16" s="4"/>
      <c r="Y16" s="7">
        <f t="shared" si="2"/>
        <v>0</v>
      </c>
      <c r="Z16" s="4"/>
      <c r="AA16" s="4"/>
      <c r="AB16" s="4"/>
      <c r="AC16" s="7">
        <f t="shared" si="9"/>
        <v>0</v>
      </c>
    </row>
    <row r="17" spans="1:29" ht="38.25" customHeight="1">
      <c r="A17" s="5" t="s">
        <v>22</v>
      </c>
      <c r="B17" s="8">
        <v>0.5</v>
      </c>
      <c r="C17" s="4">
        <f t="shared" si="7"/>
        <v>201.2</v>
      </c>
      <c r="D17" s="7">
        <f t="shared" si="10"/>
        <v>660.8</v>
      </c>
      <c r="E17" s="7">
        <f t="shared" si="10"/>
        <v>8.4</v>
      </c>
      <c r="F17" s="7">
        <f t="shared" si="10"/>
        <v>870.4</v>
      </c>
      <c r="G17" s="10">
        <v>0.5</v>
      </c>
      <c r="H17" s="9">
        <v>201.2</v>
      </c>
      <c r="I17" s="7">
        <v>660.8</v>
      </c>
      <c r="J17" s="7">
        <v>8.4</v>
      </c>
      <c r="K17" s="7">
        <f t="shared" si="3"/>
        <v>870.4</v>
      </c>
      <c r="L17" s="4"/>
      <c r="M17" s="7">
        <f t="shared" si="4"/>
        <v>0</v>
      </c>
      <c r="N17" s="7">
        <f t="shared" si="5"/>
        <v>0</v>
      </c>
      <c r="O17" s="7">
        <f t="shared" si="6"/>
        <v>0</v>
      </c>
      <c r="P17" s="7">
        <f t="shared" si="1"/>
        <v>0</v>
      </c>
      <c r="Q17" s="5" t="s">
        <v>22</v>
      </c>
      <c r="R17" s="4"/>
      <c r="S17" s="4"/>
      <c r="T17" s="4"/>
      <c r="U17" s="7">
        <f>R17+S17+T17</f>
        <v>0</v>
      </c>
      <c r="V17" s="4"/>
      <c r="W17" s="4"/>
      <c r="X17" s="4"/>
      <c r="Y17" s="7">
        <f t="shared" si="2"/>
        <v>0</v>
      </c>
      <c r="Z17" s="4"/>
      <c r="AA17" s="4"/>
      <c r="AB17" s="4"/>
      <c r="AC17" s="7">
        <f t="shared" si="9"/>
        <v>0</v>
      </c>
    </row>
    <row r="18" spans="1:29" ht="27.75" customHeight="1">
      <c r="A18" s="5" t="s">
        <v>5</v>
      </c>
      <c r="B18" s="8">
        <v>1</v>
      </c>
      <c r="C18" s="4">
        <f t="shared" si="7"/>
        <v>22.7</v>
      </c>
      <c r="D18" s="7">
        <f t="shared" si="10"/>
        <v>145.6</v>
      </c>
      <c r="E18" s="7">
        <f t="shared" si="10"/>
        <v>0.2</v>
      </c>
      <c r="F18" s="7">
        <f t="shared" si="10"/>
        <v>168.49999999999997</v>
      </c>
      <c r="G18" s="10">
        <v>1</v>
      </c>
      <c r="H18" s="9">
        <v>22.7</v>
      </c>
      <c r="I18" s="7">
        <v>145.6</v>
      </c>
      <c r="J18" s="7">
        <v>0.2</v>
      </c>
      <c r="K18" s="7">
        <f t="shared" si="3"/>
        <v>168.49999999999997</v>
      </c>
      <c r="L18" s="4"/>
      <c r="M18" s="7">
        <f t="shared" si="4"/>
        <v>0</v>
      </c>
      <c r="N18" s="7">
        <f t="shared" si="5"/>
        <v>0</v>
      </c>
      <c r="O18" s="7">
        <f t="shared" si="6"/>
        <v>0</v>
      </c>
      <c r="P18" s="7">
        <f t="shared" si="1"/>
        <v>0</v>
      </c>
      <c r="Q18" s="5" t="s">
        <v>5</v>
      </c>
      <c r="R18" s="4"/>
      <c r="S18" s="4"/>
      <c r="T18" s="4"/>
      <c r="U18" s="7">
        <f>R18+S18+T18</f>
        <v>0</v>
      </c>
      <c r="V18" s="4"/>
      <c r="W18" s="4"/>
      <c r="X18" s="4"/>
      <c r="Y18" s="7">
        <f t="shared" si="2"/>
        <v>0</v>
      </c>
      <c r="Z18" s="4"/>
      <c r="AA18" s="4"/>
      <c r="AB18" s="4"/>
      <c r="AC18" s="7">
        <f t="shared" si="9"/>
        <v>0</v>
      </c>
    </row>
    <row r="19" spans="1:29" ht="40.5" customHeight="1">
      <c r="A19" s="5" t="s">
        <v>6</v>
      </c>
      <c r="B19" s="8">
        <v>1</v>
      </c>
      <c r="C19" s="4">
        <f t="shared" si="7"/>
        <v>559.2</v>
      </c>
      <c r="D19" s="7">
        <f t="shared" si="10"/>
        <v>551.6</v>
      </c>
      <c r="E19" s="7">
        <f t="shared" si="10"/>
        <v>6</v>
      </c>
      <c r="F19" s="7">
        <f t="shared" si="10"/>
        <v>1116.8000000000002</v>
      </c>
      <c r="G19" s="4"/>
      <c r="H19" s="9"/>
      <c r="I19" s="9"/>
      <c r="J19" s="9"/>
      <c r="K19" s="7">
        <f t="shared" si="3"/>
        <v>0</v>
      </c>
      <c r="L19" s="10">
        <v>1</v>
      </c>
      <c r="M19" s="7">
        <f t="shared" si="4"/>
        <v>559.2</v>
      </c>
      <c r="N19" s="7">
        <f t="shared" si="5"/>
        <v>551.6</v>
      </c>
      <c r="O19" s="7">
        <f t="shared" si="6"/>
        <v>6</v>
      </c>
      <c r="P19" s="7">
        <f t="shared" si="1"/>
        <v>1116.8000000000002</v>
      </c>
      <c r="Q19" s="5" t="s">
        <v>6</v>
      </c>
      <c r="R19" s="9">
        <v>79.1</v>
      </c>
      <c r="S19" s="9">
        <v>168.4</v>
      </c>
      <c r="T19" s="9">
        <v>0.1</v>
      </c>
      <c r="U19" s="9">
        <f>R19+S19+T19</f>
        <v>247.6</v>
      </c>
      <c r="V19" s="9">
        <v>196.3</v>
      </c>
      <c r="W19" s="9">
        <v>123.4</v>
      </c>
      <c r="X19" s="9"/>
      <c r="Y19" s="9">
        <f t="shared" si="2"/>
        <v>319.70000000000005</v>
      </c>
      <c r="Z19" s="9">
        <v>283.8</v>
      </c>
      <c r="AA19" s="9">
        <v>259.8</v>
      </c>
      <c r="AB19" s="9">
        <v>5.9</v>
      </c>
      <c r="AC19" s="9">
        <f t="shared" si="9"/>
        <v>549.5</v>
      </c>
    </row>
    <row r="20" spans="1:29" ht="15.75">
      <c r="A20" s="6" t="s">
        <v>4</v>
      </c>
      <c r="B20" s="4"/>
      <c r="C20" s="25" t="s">
        <v>32</v>
      </c>
      <c r="D20" s="13">
        <f>D9+D10+D11+D12+D13+D14</f>
        <v>2792.2000000000003</v>
      </c>
      <c r="E20" s="13">
        <f>E9+E10+E11+E12+E13+E14</f>
        <v>199.6</v>
      </c>
      <c r="F20" s="25" t="s">
        <v>33</v>
      </c>
      <c r="G20" s="13"/>
      <c r="H20" s="13" t="s">
        <v>29</v>
      </c>
      <c r="I20" s="13">
        <f>I9+I10+I11+I14</f>
        <v>1677.6999999999998</v>
      </c>
      <c r="J20" s="13">
        <f>J9+J10+J11+J14</f>
        <v>152.39999999999998</v>
      </c>
      <c r="K20" s="25" t="s">
        <v>30</v>
      </c>
      <c r="L20" s="4"/>
      <c r="M20" s="21">
        <f>R20+V20+Z20</f>
        <v>3116.9</v>
      </c>
      <c r="N20" s="21">
        <f>S20+W20+AA20</f>
        <v>1116.3000000000002</v>
      </c>
      <c r="O20" s="21">
        <f>T20+X20+AB20</f>
        <v>47.2</v>
      </c>
      <c r="P20" s="22">
        <f t="shared" si="1"/>
        <v>4280.400000000001</v>
      </c>
      <c r="Q20" s="6" t="s">
        <v>4</v>
      </c>
      <c r="R20" s="16">
        <f>R9+R10+R12+R13+R14</f>
        <v>1282</v>
      </c>
      <c r="S20" s="13">
        <f>S9+S10+S12+S13+S14</f>
        <v>358.20000000000005</v>
      </c>
      <c r="T20" s="13">
        <f>T9+T10+T12+T13+T14</f>
        <v>1.3000000000000003</v>
      </c>
      <c r="U20" s="13">
        <f>U9+U10+U12+U13+U14</f>
        <v>1641.4999999999998</v>
      </c>
      <c r="V20" s="16">
        <f>V9+V11+V12+V13+V14</f>
        <v>1017.9000000000001</v>
      </c>
      <c r="W20" s="13">
        <f>W9+W11+W12+W13+W14</f>
        <v>407.30000000000007</v>
      </c>
      <c r="X20" s="13">
        <f>X9+X11+X13</f>
        <v>39.300000000000004</v>
      </c>
      <c r="Y20" s="16">
        <f t="shared" si="2"/>
        <v>1464.5000000000002</v>
      </c>
      <c r="Z20" s="13">
        <f>Z9+Z10+Z12+Z13+Z14</f>
        <v>817</v>
      </c>
      <c r="AA20" s="13">
        <f>AA9+AA10+AA12+AA13+AA14</f>
        <v>350.8</v>
      </c>
      <c r="AB20" s="13">
        <f>AB9+AB10+AB12+AB13+AB14</f>
        <v>6.6000000000000005</v>
      </c>
      <c r="AC20" s="13">
        <f>AC9+AC10+AC12+AC13+AC14</f>
        <v>1174.4</v>
      </c>
    </row>
  </sheetData>
  <sheetProtection/>
  <mergeCells count="10">
    <mergeCell ref="V7:Y7"/>
    <mergeCell ref="Z7:AC7"/>
    <mergeCell ref="R7:U7"/>
    <mergeCell ref="A3:L3"/>
    <mergeCell ref="A4:L4"/>
    <mergeCell ref="B7:F7"/>
    <mergeCell ref="G7:K7"/>
    <mergeCell ref="L7:P7"/>
    <mergeCell ref="A7:A8"/>
    <mergeCell ref="Q7:Q8"/>
  </mergeCells>
  <printOptions/>
  <pageMargins left="0.17" right="0.17" top="0.34" bottom="0.52" header="0.17" footer="0.29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0"/>
  <sheetViews>
    <sheetView tabSelected="1" zoomScalePageLayoutView="0" workbookViewId="0" topLeftCell="B4">
      <selection activeCell="N20" sqref="N20"/>
    </sheetView>
  </sheetViews>
  <sheetFormatPr defaultColWidth="9.00390625" defaultRowHeight="12.75"/>
  <cols>
    <col min="1" max="1" width="34.375" style="0" customWidth="1"/>
    <col min="2" max="2" width="7.25390625" style="0" customWidth="1"/>
    <col min="3" max="3" width="8.75390625" style="0" customWidth="1"/>
    <col min="4" max="4" width="7.625" style="0" customWidth="1"/>
    <col min="5" max="5" width="6.375" style="0" customWidth="1"/>
    <col min="6" max="6" width="8.75390625" style="0" customWidth="1"/>
    <col min="7" max="7" width="7.00390625" style="0" customWidth="1"/>
    <col min="8" max="8" width="7.25390625" style="0" customWidth="1"/>
    <col min="9" max="9" width="7.75390625" style="0" customWidth="1"/>
    <col min="10" max="10" width="6.25390625" style="0" customWidth="1"/>
    <col min="11" max="11" width="8.375" style="0" customWidth="1"/>
    <col min="12" max="12" width="6.75390625" style="0" customWidth="1"/>
    <col min="13" max="13" width="7.75390625" style="0" customWidth="1"/>
    <col min="14" max="14" width="7.625" style="0" customWidth="1"/>
    <col min="15" max="15" width="6.625" style="0" customWidth="1"/>
    <col min="16" max="16" width="8.00390625" style="17" customWidth="1"/>
    <col min="17" max="17" width="24.875" style="0" customWidth="1"/>
    <col min="18" max="18" width="6.625" style="0" customWidth="1"/>
    <col min="19" max="19" width="6.375" style="0" customWidth="1"/>
    <col min="20" max="20" width="6.00390625" style="0" customWidth="1"/>
    <col min="21" max="21" width="7.125" style="0" customWidth="1"/>
    <col min="22" max="22" width="6.75390625" style="0" customWidth="1"/>
    <col min="23" max="24" width="6.25390625" style="0" customWidth="1"/>
    <col min="25" max="25" width="6.625" style="0" customWidth="1"/>
    <col min="26" max="26" width="6.125" style="0" customWidth="1"/>
    <col min="27" max="27" width="6.375" style="0" customWidth="1"/>
    <col min="28" max="28" width="6.00390625" style="0" customWidth="1"/>
    <col min="29" max="29" width="7.00390625" style="0" customWidth="1"/>
  </cols>
  <sheetData>
    <row r="3" spans="1:12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7" spans="1:29" ht="12.75">
      <c r="A7" s="41"/>
      <c r="B7" s="35" t="s">
        <v>8</v>
      </c>
      <c r="C7" s="36"/>
      <c r="D7" s="36"/>
      <c r="E7" s="36"/>
      <c r="F7" s="37"/>
      <c r="G7" s="38" t="s">
        <v>7</v>
      </c>
      <c r="H7" s="39"/>
      <c r="I7" s="39"/>
      <c r="J7" s="39"/>
      <c r="K7" s="40"/>
      <c r="L7" s="38" t="s">
        <v>17</v>
      </c>
      <c r="M7" s="39"/>
      <c r="N7" s="39"/>
      <c r="O7" s="39"/>
      <c r="P7" s="40"/>
      <c r="Q7" s="41"/>
      <c r="R7" s="28" t="s">
        <v>9</v>
      </c>
      <c r="S7" s="29"/>
      <c r="T7" s="29"/>
      <c r="U7" s="30"/>
      <c r="V7" s="28" t="s">
        <v>10</v>
      </c>
      <c r="W7" s="29"/>
      <c r="X7" s="29"/>
      <c r="Y7" s="30"/>
      <c r="Z7" s="31" t="s">
        <v>11</v>
      </c>
      <c r="AA7" s="32"/>
      <c r="AB7" s="32"/>
      <c r="AC7" s="33"/>
    </row>
    <row r="8" spans="1:29" ht="18" customHeight="1">
      <c r="A8" s="42"/>
      <c r="B8" s="1" t="s">
        <v>16</v>
      </c>
      <c r="C8" s="1" t="s">
        <v>12</v>
      </c>
      <c r="D8" s="1" t="s">
        <v>13</v>
      </c>
      <c r="E8" s="1" t="s">
        <v>14</v>
      </c>
      <c r="F8" s="2" t="s">
        <v>15</v>
      </c>
      <c r="G8" s="1" t="s">
        <v>16</v>
      </c>
      <c r="H8" s="1" t="s">
        <v>12</v>
      </c>
      <c r="I8" s="1" t="s">
        <v>13</v>
      </c>
      <c r="J8" s="1" t="s">
        <v>14</v>
      </c>
      <c r="K8" s="2" t="s">
        <v>15</v>
      </c>
      <c r="L8" s="1" t="s">
        <v>16</v>
      </c>
      <c r="M8" s="1" t="s">
        <v>12</v>
      </c>
      <c r="N8" s="1" t="s">
        <v>13</v>
      </c>
      <c r="O8" s="1" t="s">
        <v>14</v>
      </c>
      <c r="P8" s="2" t="s">
        <v>15</v>
      </c>
      <c r="Q8" s="42"/>
      <c r="R8" s="1" t="s">
        <v>12</v>
      </c>
      <c r="S8" s="1" t="s">
        <v>13</v>
      </c>
      <c r="T8" s="1" t="s">
        <v>14</v>
      </c>
      <c r="U8" s="2" t="s">
        <v>15</v>
      </c>
      <c r="V8" s="1" t="s">
        <v>12</v>
      </c>
      <c r="W8" s="1" t="s">
        <v>13</v>
      </c>
      <c r="X8" s="1" t="s">
        <v>14</v>
      </c>
      <c r="Y8" s="2" t="s">
        <v>15</v>
      </c>
      <c r="Z8" s="1" t="s">
        <v>12</v>
      </c>
      <c r="AA8" s="1" t="s">
        <v>13</v>
      </c>
      <c r="AB8" s="1" t="s">
        <v>14</v>
      </c>
      <c r="AC8" s="2" t="s">
        <v>15</v>
      </c>
    </row>
    <row r="9" spans="1:29" ht="15" customHeight="1">
      <c r="A9" s="3" t="s">
        <v>18</v>
      </c>
      <c r="B9" s="8">
        <v>0.5</v>
      </c>
      <c r="C9" s="4">
        <f aca="true" t="shared" si="0" ref="C9:F10">H9+M9</f>
        <v>1229.1000000000001</v>
      </c>
      <c r="D9" s="4">
        <f t="shared" si="0"/>
        <v>506.4</v>
      </c>
      <c r="E9" s="4">
        <f t="shared" si="0"/>
        <v>169.5</v>
      </c>
      <c r="F9" s="4">
        <f t="shared" si="0"/>
        <v>1905</v>
      </c>
      <c r="G9" s="10">
        <v>0.4</v>
      </c>
      <c r="H9" s="7">
        <v>983.2</v>
      </c>
      <c r="I9" s="7">
        <v>405.2</v>
      </c>
      <c r="J9" s="7">
        <v>135.6</v>
      </c>
      <c r="K9" s="7">
        <f aca="true" t="shared" si="1" ref="K9:K19">H9+I9+J9</f>
        <v>1524</v>
      </c>
      <c r="L9" s="10">
        <v>0.1</v>
      </c>
      <c r="M9" s="7">
        <v>245.9</v>
      </c>
      <c r="N9" s="7">
        <v>101.2</v>
      </c>
      <c r="O9" s="7">
        <v>33.9</v>
      </c>
      <c r="P9" s="7">
        <f aca="true" t="shared" si="2" ref="P9:P20">M9+N9+O9</f>
        <v>381</v>
      </c>
      <c r="Q9" s="3" t="s">
        <v>18</v>
      </c>
      <c r="R9" s="7">
        <v>8.4</v>
      </c>
      <c r="S9" s="7">
        <v>7.1</v>
      </c>
      <c r="T9" s="7">
        <v>1.1</v>
      </c>
      <c r="U9" s="7">
        <f>R9+S9+T9</f>
        <v>16.6</v>
      </c>
      <c r="V9" s="7">
        <v>230.1</v>
      </c>
      <c r="W9" s="7">
        <v>84.2</v>
      </c>
      <c r="X9" s="7">
        <v>32.1</v>
      </c>
      <c r="Y9" s="7">
        <f>V9+W9+X9</f>
        <v>346.40000000000003</v>
      </c>
      <c r="Z9" s="7">
        <v>7.4</v>
      </c>
      <c r="AA9" s="7">
        <v>9.9</v>
      </c>
      <c r="AB9" s="7">
        <v>0.7</v>
      </c>
      <c r="AC9" s="7">
        <f>Z9+AA9+AB9</f>
        <v>18</v>
      </c>
    </row>
    <row r="10" spans="1:29" ht="17.25" customHeight="1">
      <c r="A10" s="3" t="s">
        <v>19</v>
      </c>
      <c r="B10" s="8">
        <v>0.9</v>
      </c>
      <c r="C10" s="4">
        <f t="shared" si="0"/>
        <v>192.3</v>
      </c>
      <c r="D10" s="4">
        <f t="shared" si="0"/>
        <v>101.6</v>
      </c>
      <c r="E10" s="4">
        <f t="shared" si="0"/>
        <v>4.6</v>
      </c>
      <c r="F10" s="4">
        <f t="shared" si="0"/>
        <v>298.5</v>
      </c>
      <c r="G10" s="10">
        <v>0.9</v>
      </c>
      <c r="H10" s="7">
        <v>192.3</v>
      </c>
      <c r="I10" s="7">
        <v>101.6</v>
      </c>
      <c r="J10" s="7">
        <v>4.6</v>
      </c>
      <c r="K10" s="7">
        <f t="shared" si="1"/>
        <v>298.5</v>
      </c>
      <c r="L10" s="10"/>
      <c r="M10" s="7">
        <f>R10+V10+Z10</f>
        <v>0</v>
      </c>
      <c r="N10" s="7">
        <f>S10+W10+AA10</f>
        <v>0</v>
      </c>
      <c r="O10" s="7">
        <f>T10+X10+AB10</f>
        <v>0</v>
      </c>
      <c r="P10" s="7">
        <f t="shared" si="2"/>
        <v>0</v>
      </c>
      <c r="Q10" s="3" t="s">
        <v>19</v>
      </c>
      <c r="R10" s="7"/>
      <c r="S10" s="7"/>
      <c r="T10" s="7"/>
      <c r="U10" s="7">
        <f>R10+S10+T10</f>
        <v>0</v>
      </c>
      <c r="V10" s="7"/>
      <c r="W10" s="7"/>
      <c r="X10" s="7"/>
      <c r="Y10" s="7">
        <f>V10+W10+X10</f>
        <v>0</v>
      </c>
      <c r="Z10" s="7"/>
      <c r="AA10" s="7"/>
      <c r="AB10" s="7"/>
      <c r="AC10" s="7">
        <f>Z10+AA10+AB10</f>
        <v>0</v>
      </c>
    </row>
    <row r="11" spans="1:29" ht="15.75" customHeight="1">
      <c r="A11" s="3" t="s">
        <v>23</v>
      </c>
      <c r="B11" s="8">
        <v>0.9</v>
      </c>
      <c r="C11" s="4">
        <f aca="true" t="shared" si="3" ref="C11:C19">H11+M11</f>
        <v>99.7</v>
      </c>
      <c r="D11" s="4">
        <v>20</v>
      </c>
      <c r="E11" s="4">
        <v>9.9</v>
      </c>
      <c r="F11" s="4">
        <f>C11+D11+E11</f>
        <v>129.6</v>
      </c>
      <c r="G11" s="10">
        <v>0.6</v>
      </c>
      <c r="H11" s="7">
        <v>81.2</v>
      </c>
      <c r="I11" s="7">
        <v>13.3</v>
      </c>
      <c r="J11" s="7">
        <v>6.6</v>
      </c>
      <c r="K11" s="7">
        <f t="shared" si="1"/>
        <v>101.1</v>
      </c>
      <c r="L11" s="10">
        <v>0.3</v>
      </c>
      <c r="M11" s="19">
        <v>18.5</v>
      </c>
      <c r="N11" s="7">
        <v>6.7</v>
      </c>
      <c r="O11" s="7">
        <v>3.3</v>
      </c>
      <c r="P11" s="7">
        <f t="shared" si="2"/>
        <v>28.5</v>
      </c>
      <c r="Q11" s="3" t="s">
        <v>23</v>
      </c>
      <c r="R11" s="7"/>
      <c r="S11" s="7"/>
      <c r="T11" s="7"/>
      <c r="U11" s="7"/>
      <c r="V11" s="7">
        <v>18.5</v>
      </c>
      <c r="W11" s="7">
        <v>6.7</v>
      </c>
      <c r="X11" s="7">
        <v>3.3</v>
      </c>
      <c r="Y11" s="7">
        <f>V11+W11+X11</f>
        <v>28.5</v>
      </c>
      <c r="Z11" s="7"/>
      <c r="AA11" s="7"/>
      <c r="AB11" s="7"/>
      <c r="AC11" s="7"/>
    </row>
    <row r="12" spans="1:29" ht="25.5" customHeight="1">
      <c r="A12" s="3" t="s">
        <v>1</v>
      </c>
      <c r="B12" s="8">
        <v>1</v>
      </c>
      <c r="C12" s="4">
        <f t="shared" si="3"/>
        <v>432.7</v>
      </c>
      <c r="D12" s="4">
        <f aca="true" t="shared" si="4" ref="D12:F13">I12+N12</f>
        <v>153.1</v>
      </c>
      <c r="E12" s="4">
        <f t="shared" si="4"/>
        <v>0</v>
      </c>
      <c r="F12" s="4">
        <f t="shared" si="4"/>
        <v>585.8</v>
      </c>
      <c r="G12" s="11"/>
      <c r="H12" s="7"/>
      <c r="I12" s="7"/>
      <c r="J12" s="7"/>
      <c r="K12" s="7">
        <f t="shared" si="1"/>
        <v>0</v>
      </c>
      <c r="L12" s="10">
        <v>1</v>
      </c>
      <c r="M12" s="7">
        <v>432.7</v>
      </c>
      <c r="N12" s="7">
        <v>153.1</v>
      </c>
      <c r="O12" s="7">
        <f>T12+X12+AB12</f>
        <v>0</v>
      </c>
      <c r="P12" s="7">
        <f t="shared" si="2"/>
        <v>585.8</v>
      </c>
      <c r="Q12" s="3" t="s">
        <v>1</v>
      </c>
      <c r="R12" s="7">
        <v>138.2</v>
      </c>
      <c r="S12" s="7">
        <v>55.2</v>
      </c>
      <c r="T12" s="7"/>
      <c r="U12" s="7">
        <f>R12+S12</f>
        <v>193.39999999999998</v>
      </c>
      <c r="V12" s="7">
        <v>158.6</v>
      </c>
      <c r="W12" s="7">
        <v>60.3</v>
      </c>
      <c r="X12" s="7"/>
      <c r="Y12" s="19">
        <f aca="true" t="shared" si="5" ref="Y12:Y19">V12+W12+X12</f>
        <v>218.89999999999998</v>
      </c>
      <c r="Z12" s="7">
        <v>135.9</v>
      </c>
      <c r="AA12" s="7">
        <v>37.6</v>
      </c>
      <c r="AB12" s="7"/>
      <c r="AC12" s="7">
        <f aca="true" t="shared" si="6" ref="AC12:AC19">Z12+AA12+AB12</f>
        <v>173.5</v>
      </c>
    </row>
    <row r="13" spans="1:29" ht="12.75" customHeight="1">
      <c r="A13" s="3" t="s">
        <v>2</v>
      </c>
      <c r="B13" s="8">
        <v>1</v>
      </c>
      <c r="C13" s="4">
        <f t="shared" si="3"/>
        <v>1465.4</v>
      </c>
      <c r="D13" s="4">
        <f t="shared" si="4"/>
        <v>276.3</v>
      </c>
      <c r="E13" s="4">
        <f t="shared" si="4"/>
        <v>8.9</v>
      </c>
      <c r="F13" s="4">
        <f t="shared" si="4"/>
        <v>1750.6000000000001</v>
      </c>
      <c r="G13" s="12"/>
      <c r="H13" s="7"/>
      <c r="I13" s="7"/>
      <c r="J13" s="7"/>
      <c r="K13" s="7">
        <f t="shared" si="1"/>
        <v>0</v>
      </c>
      <c r="L13" s="10">
        <v>1</v>
      </c>
      <c r="M13" s="7">
        <v>1465.4</v>
      </c>
      <c r="N13" s="7">
        <v>276.3</v>
      </c>
      <c r="O13" s="7">
        <v>8.9</v>
      </c>
      <c r="P13" s="7">
        <f t="shared" si="2"/>
        <v>1750.6000000000001</v>
      </c>
      <c r="Q13" s="3" t="s">
        <v>2</v>
      </c>
      <c r="R13" s="7">
        <v>604</v>
      </c>
      <c r="S13" s="7">
        <v>116.9</v>
      </c>
      <c r="T13" s="7"/>
      <c r="U13" s="19">
        <f>R13+S13+T13</f>
        <v>720.9</v>
      </c>
      <c r="V13" s="7">
        <v>627.8</v>
      </c>
      <c r="W13" s="7">
        <v>124.2</v>
      </c>
      <c r="X13" s="7">
        <v>8.9</v>
      </c>
      <c r="Y13" s="7">
        <f t="shared" si="5"/>
        <v>760.9</v>
      </c>
      <c r="Z13" s="7">
        <v>233.6</v>
      </c>
      <c r="AA13" s="7">
        <v>35.2</v>
      </c>
      <c r="AB13" s="7"/>
      <c r="AC13" s="7">
        <f t="shared" si="6"/>
        <v>268.8</v>
      </c>
    </row>
    <row r="14" spans="1:29" s="15" customFormat="1" ht="39" customHeight="1">
      <c r="A14" s="5" t="s">
        <v>3</v>
      </c>
      <c r="B14" s="9"/>
      <c r="C14" s="4">
        <f t="shared" si="3"/>
        <v>971</v>
      </c>
      <c r="D14" s="14">
        <f>D15+D16+D17+D18+D19</f>
        <v>1694.6000000000001</v>
      </c>
      <c r="E14" s="14">
        <f>E15+E16+E17+E18+E19</f>
        <v>26.6</v>
      </c>
      <c r="F14" s="14">
        <f>F15+F16+F17+F18+F19</f>
        <v>2692.2</v>
      </c>
      <c r="G14" s="14"/>
      <c r="H14" s="14">
        <f>H15+H16+H17+H18+H19</f>
        <v>411.3</v>
      </c>
      <c r="I14" s="9">
        <f>I15+I16+I17+I18+I19</f>
        <v>1149.9</v>
      </c>
      <c r="J14" s="9">
        <f>J15+J16+J17+J18+J19</f>
        <v>20.500000000000004</v>
      </c>
      <c r="K14" s="7">
        <f t="shared" si="1"/>
        <v>1581.7</v>
      </c>
      <c r="L14" s="12"/>
      <c r="M14" s="9">
        <v>559.7</v>
      </c>
      <c r="N14" s="9">
        <v>544.7</v>
      </c>
      <c r="O14" s="9">
        <v>6.1</v>
      </c>
      <c r="P14" s="9">
        <f t="shared" si="2"/>
        <v>1110.5</v>
      </c>
      <c r="Q14" s="5" t="s">
        <v>3</v>
      </c>
      <c r="R14" s="9">
        <v>79.1</v>
      </c>
      <c r="S14" s="9">
        <v>170.6</v>
      </c>
      <c r="T14" s="9">
        <v>0.1</v>
      </c>
      <c r="U14" s="9">
        <f>U15+U16+U17+U18+U19</f>
        <v>249.79999999999998</v>
      </c>
      <c r="V14" s="9">
        <f>V15+V16+V17+V18+V19</f>
        <v>196.7</v>
      </c>
      <c r="W14" s="9">
        <f>W15+W16+W17+W18+W19</f>
        <v>121</v>
      </c>
      <c r="X14" s="9">
        <f>X15+X16+X17+X18+X19</f>
        <v>0</v>
      </c>
      <c r="Y14" s="9">
        <f t="shared" si="5"/>
        <v>317.7</v>
      </c>
      <c r="Z14" s="9">
        <f>Z15+Z16+Z17+Z18+Z19</f>
        <v>283.9</v>
      </c>
      <c r="AA14" s="9">
        <f>AA15+AA16+AA17+AA18+AA19</f>
        <v>253.1</v>
      </c>
      <c r="AB14" s="9">
        <f>AB15+AB16+AB17+AB18+AB19</f>
        <v>6</v>
      </c>
      <c r="AC14" s="9">
        <f t="shared" si="6"/>
        <v>543</v>
      </c>
    </row>
    <row r="15" spans="1:29" ht="61.5" customHeight="1">
      <c r="A15" s="5" t="s">
        <v>20</v>
      </c>
      <c r="B15" s="8">
        <v>1</v>
      </c>
      <c r="C15" s="4">
        <f t="shared" si="3"/>
        <v>17.8</v>
      </c>
      <c r="D15" s="7">
        <f aca="true" t="shared" si="7" ref="D15:F19">I15+N15</f>
        <v>62</v>
      </c>
      <c r="E15" s="7">
        <f t="shared" si="7"/>
        <v>12.8</v>
      </c>
      <c r="F15" s="7">
        <f t="shared" si="7"/>
        <v>92.6</v>
      </c>
      <c r="G15" s="10">
        <v>1</v>
      </c>
      <c r="H15" s="9">
        <v>17.8</v>
      </c>
      <c r="I15" s="7">
        <v>62</v>
      </c>
      <c r="J15" s="7">
        <v>12.8</v>
      </c>
      <c r="K15" s="7">
        <f t="shared" si="1"/>
        <v>92.6</v>
      </c>
      <c r="L15" s="4"/>
      <c r="M15" s="7">
        <f aca="true" t="shared" si="8" ref="M15:O18">R15+V15+Z15</f>
        <v>0</v>
      </c>
      <c r="N15" s="7">
        <f t="shared" si="8"/>
        <v>0</v>
      </c>
      <c r="O15" s="7">
        <f t="shared" si="8"/>
        <v>0</v>
      </c>
      <c r="P15" s="7">
        <f t="shared" si="2"/>
        <v>0</v>
      </c>
      <c r="Q15" s="5" t="s">
        <v>20</v>
      </c>
      <c r="R15" s="4"/>
      <c r="S15" s="4"/>
      <c r="T15" s="4"/>
      <c r="U15" s="7">
        <f>R15+S15+T15</f>
        <v>0</v>
      </c>
      <c r="V15" s="4"/>
      <c r="W15" s="4"/>
      <c r="X15" s="4"/>
      <c r="Y15" s="7">
        <f t="shared" si="5"/>
        <v>0</v>
      </c>
      <c r="Z15" s="4"/>
      <c r="AA15" s="4"/>
      <c r="AB15" s="4"/>
      <c r="AC15" s="7">
        <f t="shared" si="6"/>
        <v>0</v>
      </c>
    </row>
    <row r="16" spans="1:29" ht="18" customHeight="1">
      <c r="A16" s="5" t="s">
        <v>21</v>
      </c>
      <c r="B16" s="8">
        <v>0.6</v>
      </c>
      <c r="C16" s="4">
        <f t="shared" si="3"/>
        <v>170.3</v>
      </c>
      <c r="D16" s="7">
        <f t="shared" si="7"/>
        <v>261.6</v>
      </c>
      <c r="E16" s="7">
        <f t="shared" si="7"/>
        <v>4.4</v>
      </c>
      <c r="F16" s="7">
        <f t="shared" si="7"/>
        <v>436.3</v>
      </c>
      <c r="G16" s="10">
        <v>0.6</v>
      </c>
      <c r="H16" s="9">
        <v>170.3</v>
      </c>
      <c r="I16" s="7">
        <v>261.6</v>
      </c>
      <c r="J16" s="7">
        <v>4.4</v>
      </c>
      <c r="K16" s="7">
        <f t="shared" si="1"/>
        <v>436.3</v>
      </c>
      <c r="L16" s="4"/>
      <c r="M16" s="7">
        <f t="shared" si="8"/>
        <v>0</v>
      </c>
      <c r="N16" s="7">
        <f t="shared" si="8"/>
        <v>0</v>
      </c>
      <c r="O16" s="7">
        <f t="shared" si="8"/>
        <v>0</v>
      </c>
      <c r="P16" s="7">
        <f t="shared" si="2"/>
        <v>0</v>
      </c>
      <c r="Q16" s="5" t="s">
        <v>21</v>
      </c>
      <c r="R16" s="4"/>
      <c r="S16" s="4"/>
      <c r="T16" s="4"/>
      <c r="U16" s="7">
        <f>R16+S16+T16</f>
        <v>0</v>
      </c>
      <c r="V16" s="4"/>
      <c r="W16" s="4"/>
      <c r="X16" s="4"/>
      <c r="Y16" s="7">
        <f t="shared" si="5"/>
        <v>0</v>
      </c>
      <c r="Z16" s="4"/>
      <c r="AA16" s="4"/>
      <c r="AB16" s="4"/>
      <c r="AC16" s="7">
        <f t="shared" si="6"/>
        <v>0</v>
      </c>
    </row>
    <row r="17" spans="1:29" ht="38.25" customHeight="1">
      <c r="A17" s="5" t="s">
        <v>22</v>
      </c>
      <c r="B17" s="8">
        <v>0.5</v>
      </c>
      <c r="C17" s="4">
        <f t="shared" si="3"/>
        <v>200.5</v>
      </c>
      <c r="D17" s="7">
        <f t="shared" si="7"/>
        <v>677.8</v>
      </c>
      <c r="E17" s="7">
        <f t="shared" si="7"/>
        <v>3.1</v>
      </c>
      <c r="F17" s="7">
        <f t="shared" si="7"/>
        <v>881.4</v>
      </c>
      <c r="G17" s="10">
        <v>0.5</v>
      </c>
      <c r="H17" s="9">
        <v>200.5</v>
      </c>
      <c r="I17" s="7">
        <v>677.8</v>
      </c>
      <c r="J17" s="7">
        <v>3.1</v>
      </c>
      <c r="K17" s="7">
        <f t="shared" si="1"/>
        <v>881.4</v>
      </c>
      <c r="L17" s="4"/>
      <c r="M17" s="7">
        <f t="shared" si="8"/>
        <v>0</v>
      </c>
      <c r="N17" s="7">
        <f t="shared" si="8"/>
        <v>0</v>
      </c>
      <c r="O17" s="7">
        <f t="shared" si="8"/>
        <v>0</v>
      </c>
      <c r="P17" s="7">
        <f t="shared" si="2"/>
        <v>0</v>
      </c>
      <c r="Q17" s="5" t="s">
        <v>22</v>
      </c>
      <c r="R17" s="4"/>
      <c r="S17" s="4"/>
      <c r="T17" s="4"/>
      <c r="U17" s="7">
        <f>R17+S17+T17</f>
        <v>0</v>
      </c>
      <c r="V17" s="4"/>
      <c r="W17" s="4"/>
      <c r="X17" s="4"/>
      <c r="Y17" s="7">
        <f t="shared" si="5"/>
        <v>0</v>
      </c>
      <c r="Z17" s="4"/>
      <c r="AA17" s="4"/>
      <c r="AB17" s="4"/>
      <c r="AC17" s="7">
        <f t="shared" si="6"/>
        <v>0</v>
      </c>
    </row>
    <row r="18" spans="1:29" ht="27.75" customHeight="1">
      <c r="A18" s="5" t="s">
        <v>5</v>
      </c>
      <c r="B18" s="8">
        <v>1</v>
      </c>
      <c r="C18" s="4">
        <f t="shared" si="3"/>
        <v>22.7</v>
      </c>
      <c r="D18" s="7">
        <f t="shared" si="7"/>
        <v>148.5</v>
      </c>
      <c r="E18" s="7">
        <f t="shared" si="7"/>
        <v>0.2</v>
      </c>
      <c r="F18" s="7">
        <f t="shared" si="7"/>
        <v>171.39999999999998</v>
      </c>
      <c r="G18" s="10">
        <v>1</v>
      </c>
      <c r="H18" s="9">
        <v>22.7</v>
      </c>
      <c r="I18" s="7">
        <v>148.5</v>
      </c>
      <c r="J18" s="7">
        <v>0.2</v>
      </c>
      <c r="K18" s="7">
        <f t="shared" si="1"/>
        <v>171.39999999999998</v>
      </c>
      <c r="L18" s="4"/>
      <c r="M18" s="7">
        <f t="shared" si="8"/>
        <v>0</v>
      </c>
      <c r="N18" s="7">
        <f t="shared" si="8"/>
        <v>0</v>
      </c>
      <c r="O18" s="7">
        <f t="shared" si="8"/>
        <v>0</v>
      </c>
      <c r="P18" s="7">
        <f t="shared" si="2"/>
        <v>0</v>
      </c>
      <c r="Q18" s="5" t="s">
        <v>5</v>
      </c>
      <c r="R18" s="4"/>
      <c r="S18" s="4"/>
      <c r="T18" s="4"/>
      <c r="U18" s="7">
        <f>R18+S18+T18</f>
        <v>0</v>
      </c>
      <c r="V18" s="4"/>
      <c r="W18" s="4"/>
      <c r="X18" s="4"/>
      <c r="Y18" s="7">
        <f t="shared" si="5"/>
        <v>0</v>
      </c>
      <c r="Z18" s="4"/>
      <c r="AA18" s="4"/>
      <c r="AB18" s="4"/>
      <c r="AC18" s="7">
        <f t="shared" si="6"/>
        <v>0</v>
      </c>
    </row>
    <row r="19" spans="1:29" ht="40.5" customHeight="1">
      <c r="A19" s="5" t="s">
        <v>6</v>
      </c>
      <c r="B19" s="8">
        <v>1</v>
      </c>
      <c r="C19" s="4">
        <f t="shared" si="3"/>
        <v>559.7</v>
      </c>
      <c r="D19" s="7">
        <f t="shared" si="7"/>
        <v>544.7</v>
      </c>
      <c r="E19" s="7">
        <f t="shared" si="7"/>
        <v>6.1</v>
      </c>
      <c r="F19" s="7">
        <f t="shared" si="7"/>
        <v>1110.5</v>
      </c>
      <c r="G19" s="4"/>
      <c r="H19" s="9"/>
      <c r="I19" s="9"/>
      <c r="J19" s="9"/>
      <c r="K19" s="7">
        <f t="shared" si="1"/>
        <v>0</v>
      </c>
      <c r="L19" s="10">
        <v>1</v>
      </c>
      <c r="M19" s="7">
        <v>559.7</v>
      </c>
      <c r="N19" s="7">
        <v>544.7</v>
      </c>
      <c r="O19" s="7">
        <v>6.1</v>
      </c>
      <c r="P19" s="7">
        <f t="shared" si="2"/>
        <v>1110.5</v>
      </c>
      <c r="Q19" s="5" t="s">
        <v>6</v>
      </c>
      <c r="R19" s="9">
        <v>79.1</v>
      </c>
      <c r="S19" s="9">
        <v>170.6</v>
      </c>
      <c r="T19" s="9">
        <v>0.1</v>
      </c>
      <c r="U19" s="9">
        <f>R19+S19+T19</f>
        <v>249.79999999999998</v>
      </c>
      <c r="V19" s="9">
        <v>196.7</v>
      </c>
      <c r="W19" s="9">
        <v>121</v>
      </c>
      <c r="X19" s="9"/>
      <c r="Y19" s="9">
        <f t="shared" si="5"/>
        <v>317.7</v>
      </c>
      <c r="Z19" s="9">
        <v>283.9</v>
      </c>
      <c r="AA19" s="9">
        <v>253.1</v>
      </c>
      <c r="AB19" s="9">
        <v>6</v>
      </c>
      <c r="AC19" s="9">
        <f t="shared" si="6"/>
        <v>543</v>
      </c>
    </row>
    <row r="20" spans="1:29" ht="15.75">
      <c r="A20" s="6" t="s">
        <v>4</v>
      </c>
      <c r="B20" s="4"/>
      <c r="C20" s="13">
        <f>C9+C10+C11+C12+C13+C14</f>
        <v>4390.200000000001</v>
      </c>
      <c r="D20" s="13">
        <f>D9+D10+D11+D12+D13+D14</f>
        <v>2752</v>
      </c>
      <c r="E20" s="13">
        <f>E9+E10+E11+E12+E13+E14</f>
        <v>219.5</v>
      </c>
      <c r="F20" s="13">
        <f>C20+D20+E20</f>
        <v>7361.700000000001</v>
      </c>
      <c r="G20" s="13"/>
      <c r="H20" s="13">
        <f>H9+H10+H11+H14</f>
        <v>1668</v>
      </c>
      <c r="I20" s="13">
        <f>I9+I10+I11+I14</f>
        <v>1670</v>
      </c>
      <c r="J20" s="13">
        <f>J9+J10+J11+J14</f>
        <v>167.29999999999998</v>
      </c>
      <c r="K20" s="13">
        <f>K9+K10+K11+K14</f>
        <v>3505.3</v>
      </c>
      <c r="L20" s="4"/>
      <c r="M20" s="21">
        <f>R20+V20+Z20</f>
        <v>2722.2</v>
      </c>
      <c r="N20" s="21">
        <f>S20+W20+AA20</f>
        <v>1082</v>
      </c>
      <c r="O20" s="21">
        <f>T20+X20+AB20</f>
        <v>52.2</v>
      </c>
      <c r="P20" s="21">
        <f t="shared" si="2"/>
        <v>3856.3999999999996</v>
      </c>
      <c r="Q20" s="6" t="s">
        <v>4</v>
      </c>
      <c r="R20" s="16">
        <f aca="true" t="shared" si="9" ref="R20:AC20">R9+R10+R12+R13+R14</f>
        <v>829.7</v>
      </c>
      <c r="S20" s="13">
        <f t="shared" si="9"/>
        <v>349.8</v>
      </c>
      <c r="T20" s="13">
        <f t="shared" si="9"/>
        <v>1.2000000000000002</v>
      </c>
      <c r="U20" s="13">
        <f t="shared" si="9"/>
        <v>1180.7</v>
      </c>
      <c r="V20" s="16">
        <f>V9+V11+V12+V13+V14</f>
        <v>1231.7</v>
      </c>
      <c r="W20" s="13">
        <f>W9+W11+W12+W13+W14</f>
        <v>396.4</v>
      </c>
      <c r="X20" s="13">
        <f>X9+X11+X13</f>
        <v>44.3</v>
      </c>
      <c r="Y20" s="16">
        <f>V20+W20+X20</f>
        <v>1672.3999999999999</v>
      </c>
      <c r="Z20" s="13">
        <f t="shared" si="9"/>
        <v>660.8</v>
      </c>
      <c r="AA20" s="13">
        <f t="shared" si="9"/>
        <v>335.8</v>
      </c>
      <c r="AB20" s="13">
        <f t="shared" si="9"/>
        <v>6.7</v>
      </c>
      <c r="AC20" s="13">
        <f t="shared" si="9"/>
        <v>1003.3</v>
      </c>
    </row>
  </sheetData>
  <sheetProtection/>
  <mergeCells count="10">
    <mergeCell ref="V7:Y7"/>
    <mergeCell ref="Z7:AC7"/>
    <mergeCell ref="R7:U7"/>
    <mergeCell ref="A3:L3"/>
    <mergeCell ref="A4:L4"/>
    <mergeCell ref="B7:F7"/>
    <mergeCell ref="G7:K7"/>
    <mergeCell ref="L7:P7"/>
    <mergeCell ref="A7:A8"/>
    <mergeCell ref="Q7:Q8"/>
  </mergeCells>
  <printOptions/>
  <pageMargins left="0.17" right="0.17" top="0.34" bottom="0.52" header="0.17" footer="0.2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0"/>
  <sheetViews>
    <sheetView zoomScalePageLayoutView="0" workbookViewId="0" topLeftCell="L4">
      <selection activeCell="U19" sqref="U19"/>
    </sheetView>
  </sheetViews>
  <sheetFormatPr defaultColWidth="9.00390625" defaultRowHeight="12.75"/>
  <cols>
    <col min="1" max="1" width="34.375" style="0" customWidth="1"/>
    <col min="2" max="2" width="7.25390625" style="0" customWidth="1"/>
    <col min="3" max="3" width="8.75390625" style="0" customWidth="1"/>
    <col min="4" max="4" width="7.625" style="0" customWidth="1"/>
    <col min="5" max="5" width="6.375" style="0" customWidth="1"/>
    <col min="6" max="6" width="8.75390625" style="0" customWidth="1"/>
    <col min="7" max="7" width="7.625" style="0" customWidth="1"/>
    <col min="8" max="8" width="7.25390625" style="0" customWidth="1"/>
    <col min="9" max="9" width="7.75390625" style="0" customWidth="1"/>
    <col min="10" max="10" width="6.25390625" style="0" customWidth="1"/>
    <col min="11" max="11" width="8.375" style="0" customWidth="1"/>
    <col min="12" max="12" width="6.375" style="0" customWidth="1"/>
    <col min="13" max="13" width="6.875" style="0" customWidth="1"/>
    <col min="14" max="14" width="7.00390625" style="0" customWidth="1"/>
    <col min="15" max="15" width="6.625" style="0" customWidth="1"/>
    <col min="16" max="16" width="8.00390625" style="17" customWidth="1"/>
    <col min="17" max="17" width="24.875" style="0" customWidth="1"/>
    <col min="18" max="18" width="6.625" style="0" customWidth="1"/>
    <col min="19" max="19" width="6.375" style="0" customWidth="1"/>
    <col min="20" max="20" width="6.00390625" style="0" customWidth="1"/>
    <col min="21" max="21" width="7.125" style="0" customWidth="1"/>
    <col min="22" max="22" width="6.75390625" style="0" customWidth="1"/>
    <col min="23" max="23" width="6.00390625" style="0" customWidth="1"/>
    <col min="24" max="24" width="6.25390625" style="0" customWidth="1"/>
    <col min="25" max="25" width="6.625" style="0" customWidth="1"/>
    <col min="26" max="26" width="6.125" style="0" customWidth="1"/>
    <col min="27" max="27" width="6.375" style="0" customWidth="1"/>
    <col min="28" max="28" width="6.00390625" style="0" customWidth="1"/>
    <col min="29" max="29" width="6.375" style="0" customWidth="1"/>
  </cols>
  <sheetData>
    <row r="3" spans="1:12" ht="12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7" spans="1:29" ht="12.75">
      <c r="A7" s="41"/>
      <c r="B7" s="35" t="s">
        <v>8</v>
      </c>
      <c r="C7" s="36"/>
      <c r="D7" s="36"/>
      <c r="E7" s="36"/>
      <c r="F7" s="37"/>
      <c r="G7" s="38" t="s">
        <v>7</v>
      </c>
      <c r="H7" s="39"/>
      <c r="I7" s="39"/>
      <c r="J7" s="39"/>
      <c r="K7" s="40"/>
      <c r="L7" s="38" t="s">
        <v>17</v>
      </c>
      <c r="M7" s="39"/>
      <c r="N7" s="39"/>
      <c r="O7" s="39"/>
      <c r="P7" s="40"/>
      <c r="Q7" s="41"/>
      <c r="R7" s="28" t="s">
        <v>9</v>
      </c>
      <c r="S7" s="29"/>
      <c r="T7" s="29"/>
      <c r="U7" s="30"/>
      <c r="V7" s="28" t="s">
        <v>10</v>
      </c>
      <c r="W7" s="29"/>
      <c r="X7" s="29"/>
      <c r="Y7" s="30"/>
      <c r="Z7" s="31" t="s">
        <v>11</v>
      </c>
      <c r="AA7" s="32"/>
      <c r="AB7" s="32"/>
      <c r="AC7" s="33"/>
    </row>
    <row r="8" spans="1:29" ht="18" customHeight="1">
      <c r="A8" s="42"/>
      <c r="B8" s="1" t="s">
        <v>16</v>
      </c>
      <c r="C8" s="1" t="s">
        <v>12</v>
      </c>
      <c r="D8" s="1" t="s">
        <v>13</v>
      </c>
      <c r="E8" s="1" t="s">
        <v>14</v>
      </c>
      <c r="F8" s="2" t="s">
        <v>15</v>
      </c>
      <c r="G8" s="1" t="s">
        <v>16</v>
      </c>
      <c r="H8" s="1" t="s">
        <v>12</v>
      </c>
      <c r="I8" s="1" t="s">
        <v>13</v>
      </c>
      <c r="J8" s="1" t="s">
        <v>14</v>
      </c>
      <c r="K8" s="2" t="s">
        <v>15</v>
      </c>
      <c r="L8" s="1" t="s">
        <v>16</v>
      </c>
      <c r="M8" s="1" t="s">
        <v>12</v>
      </c>
      <c r="N8" s="1" t="s">
        <v>13</v>
      </c>
      <c r="O8" s="1" t="s">
        <v>14</v>
      </c>
      <c r="P8" s="2" t="s">
        <v>15</v>
      </c>
      <c r="Q8" s="42"/>
      <c r="R8" s="1" t="s">
        <v>12</v>
      </c>
      <c r="S8" s="1" t="s">
        <v>13</v>
      </c>
      <c r="T8" s="1" t="s">
        <v>14</v>
      </c>
      <c r="U8" s="2" t="s">
        <v>15</v>
      </c>
      <c r="V8" s="1" t="s">
        <v>12</v>
      </c>
      <c r="W8" s="1" t="s">
        <v>13</v>
      </c>
      <c r="X8" s="1" t="s">
        <v>14</v>
      </c>
      <c r="Y8" s="2" t="s">
        <v>15</v>
      </c>
      <c r="Z8" s="1" t="s">
        <v>12</v>
      </c>
      <c r="AA8" s="1" t="s">
        <v>13</v>
      </c>
      <c r="AB8" s="1" t="s">
        <v>14</v>
      </c>
      <c r="AC8" s="2" t="s">
        <v>15</v>
      </c>
    </row>
    <row r="9" spans="1:29" ht="15" customHeight="1">
      <c r="A9" s="3" t="s">
        <v>18</v>
      </c>
      <c r="B9" s="8">
        <v>0.5</v>
      </c>
      <c r="C9" s="4">
        <f aca="true" t="shared" si="0" ref="C9:F10">H9+M9</f>
        <v>1514.1</v>
      </c>
      <c r="D9" s="4">
        <f t="shared" si="0"/>
        <v>475.8</v>
      </c>
      <c r="E9" s="4">
        <f t="shared" si="0"/>
        <v>168.60000000000002</v>
      </c>
      <c r="F9" s="4">
        <f t="shared" si="0"/>
        <v>2158.5</v>
      </c>
      <c r="G9" s="10">
        <v>0.4</v>
      </c>
      <c r="H9" s="7">
        <v>1211.3</v>
      </c>
      <c r="I9" s="7">
        <v>380.6</v>
      </c>
      <c r="J9" s="7">
        <v>134.9</v>
      </c>
      <c r="K9" s="7">
        <f aca="true" t="shared" si="1" ref="K9:K19">H9+I9+J9</f>
        <v>1726.8000000000002</v>
      </c>
      <c r="L9" s="10">
        <v>0.1</v>
      </c>
      <c r="M9" s="7">
        <v>302.8</v>
      </c>
      <c r="N9" s="7">
        <v>95.2</v>
      </c>
      <c r="O9" s="7">
        <v>33.7</v>
      </c>
      <c r="P9" s="7">
        <f aca="true" t="shared" si="2" ref="P9:P20">M9+N9+O9</f>
        <v>431.7</v>
      </c>
      <c r="Q9" s="3" t="s">
        <v>18</v>
      </c>
      <c r="R9" s="7">
        <v>10.5</v>
      </c>
      <c r="S9" s="7">
        <v>7</v>
      </c>
      <c r="T9" s="7">
        <v>8.9</v>
      </c>
      <c r="U9" s="7">
        <f>R9+S9+T9</f>
        <v>26.4</v>
      </c>
      <c r="V9" s="7">
        <v>36.6</v>
      </c>
      <c r="W9" s="7">
        <v>13.2</v>
      </c>
      <c r="X9" s="7">
        <v>6.6</v>
      </c>
      <c r="Y9" s="7">
        <f>V9+W9+X9</f>
        <v>56.4</v>
      </c>
      <c r="Z9" s="7">
        <v>3.8</v>
      </c>
      <c r="AA9" s="7">
        <v>9.2</v>
      </c>
      <c r="AB9" s="7">
        <v>0</v>
      </c>
      <c r="AC9" s="7">
        <f>Z9+AA9+AB9</f>
        <v>13</v>
      </c>
    </row>
    <row r="10" spans="1:29" ht="17.25" customHeight="1">
      <c r="A10" s="3" t="s">
        <v>19</v>
      </c>
      <c r="B10" s="8">
        <v>0.9</v>
      </c>
      <c r="C10" s="4">
        <f t="shared" si="0"/>
        <v>193.8</v>
      </c>
      <c r="D10" s="4">
        <f t="shared" si="0"/>
        <v>99.1</v>
      </c>
      <c r="E10" s="4">
        <f t="shared" si="0"/>
        <v>4.9</v>
      </c>
      <c r="F10" s="4">
        <f t="shared" si="0"/>
        <v>297.79999999999995</v>
      </c>
      <c r="G10" s="10">
        <v>0.9</v>
      </c>
      <c r="H10" s="7">
        <v>193.8</v>
      </c>
      <c r="I10" s="7">
        <v>99.1</v>
      </c>
      <c r="J10" s="7">
        <v>4.9</v>
      </c>
      <c r="K10" s="7">
        <f t="shared" si="1"/>
        <v>297.79999999999995</v>
      </c>
      <c r="L10" s="10"/>
      <c r="M10" s="7">
        <f>R10+V10+Z10</f>
        <v>0</v>
      </c>
      <c r="N10" s="7">
        <f>S10+W10+AA10</f>
        <v>0</v>
      </c>
      <c r="O10" s="7">
        <f>T10+X10+AB10</f>
        <v>0</v>
      </c>
      <c r="P10" s="7">
        <f t="shared" si="2"/>
        <v>0</v>
      </c>
      <c r="Q10" s="3" t="s">
        <v>19</v>
      </c>
      <c r="R10" s="7"/>
      <c r="S10" s="7"/>
      <c r="T10" s="7"/>
      <c r="U10" s="7">
        <f>R10+S10+T10</f>
        <v>0</v>
      </c>
      <c r="V10" s="7"/>
      <c r="W10" s="7"/>
      <c r="X10" s="7"/>
      <c r="Y10" s="7">
        <f>V10+W10+X10</f>
        <v>0</v>
      </c>
      <c r="Z10" s="7"/>
      <c r="AA10" s="7"/>
      <c r="AB10" s="7"/>
      <c r="AC10" s="7">
        <f>Z10+AA10+AB10</f>
        <v>0</v>
      </c>
    </row>
    <row r="11" spans="1:29" ht="15.75" customHeight="1">
      <c r="A11" s="3" t="s">
        <v>23</v>
      </c>
      <c r="B11" s="8">
        <v>0.9</v>
      </c>
      <c r="C11" s="4">
        <f aca="true" t="shared" si="3" ref="C11:C19">H11+M11</f>
        <v>111.8</v>
      </c>
      <c r="D11" s="4">
        <v>17.4</v>
      </c>
      <c r="E11" s="4">
        <v>9.9</v>
      </c>
      <c r="F11" s="4">
        <f>C11+D11+E11</f>
        <v>139.1</v>
      </c>
      <c r="G11" s="10">
        <v>0.6</v>
      </c>
      <c r="H11" s="7">
        <v>74.5</v>
      </c>
      <c r="I11" s="7">
        <v>11.6</v>
      </c>
      <c r="J11" s="7">
        <v>6.6</v>
      </c>
      <c r="K11" s="7">
        <f t="shared" si="1"/>
        <v>92.69999999999999</v>
      </c>
      <c r="L11" s="10">
        <v>0.3</v>
      </c>
      <c r="M11" s="7">
        <v>37.3</v>
      </c>
      <c r="N11" s="7">
        <v>5.8</v>
      </c>
      <c r="O11" s="7">
        <v>3.3</v>
      </c>
      <c r="P11" s="7">
        <f t="shared" si="2"/>
        <v>46.39999999999999</v>
      </c>
      <c r="Q11" s="3" t="s">
        <v>23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5.5" customHeight="1">
      <c r="A12" s="3" t="s">
        <v>1</v>
      </c>
      <c r="B12" s="8">
        <v>1</v>
      </c>
      <c r="C12" s="4">
        <f t="shared" si="3"/>
        <v>541.6</v>
      </c>
      <c r="D12" s="4">
        <f aca="true" t="shared" si="4" ref="D12:F13">I12+N12</f>
        <v>149.1</v>
      </c>
      <c r="E12" s="4">
        <f t="shared" si="4"/>
        <v>0</v>
      </c>
      <c r="F12" s="4">
        <f t="shared" si="4"/>
        <v>690.7</v>
      </c>
      <c r="G12" s="11"/>
      <c r="H12" s="7"/>
      <c r="I12" s="7"/>
      <c r="J12" s="7"/>
      <c r="K12" s="7">
        <f t="shared" si="1"/>
        <v>0</v>
      </c>
      <c r="L12" s="10">
        <v>1</v>
      </c>
      <c r="M12" s="7">
        <v>541.6</v>
      </c>
      <c r="N12" s="7">
        <v>149.1</v>
      </c>
      <c r="O12" s="7">
        <f>T12+X12+AB12</f>
        <v>0</v>
      </c>
      <c r="P12" s="7">
        <f t="shared" si="2"/>
        <v>690.7</v>
      </c>
      <c r="Q12" s="3" t="s">
        <v>1</v>
      </c>
      <c r="R12" s="7">
        <v>250.3</v>
      </c>
      <c r="S12" s="7">
        <v>55.1</v>
      </c>
      <c r="T12" s="7"/>
      <c r="U12" s="7">
        <f>R12+S12+T12</f>
        <v>305.40000000000003</v>
      </c>
      <c r="V12" s="7">
        <v>82.2</v>
      </c>
      <c r="W12" s="7">
        <v>21.6</v>
      </c>
      <c r="X12" s="7"/>
      <c r="Y12" s="19">
        <f aca="true" t="shared" si="5" ref="Y12:Y19">V12+W12+X12</f>
        <v>103.80000000000001</v>
      </c>
      <c r="Z12" s="7">
        <v>167.2</v>
      </c>
      <c r="AA12" s="7">
        <v>31.4</v>
      </c>
      <c r="AB12" s="7"/>
      <c r="AC12" s="7">
        <f aca="true" t="shared" si="6" ref="AC12:AC19">Z12+AA12+AB12</f>
        <v>198.6</v>
      </c>
    </row>
    <row r="13" spans="1:29" ht="12.75" customHeight="1">
      <c r="A13" s="3" t="s">
        <v>2</v>
      </c>
      <c r="B13" s="8">
        <v>1</v>
      </c>
      <c r="C13" s="4">
        <f t="shared" si="3"/>
        <v>1937.5</v>
      </c>
      <c r="D13" s="4">
        <f t="shared" si="4"/>
        <v>246.1</v>
      </c>
      <c r="E13" s="4">
        <f t="shared" si="4"/>
        <v>8.9</v>
      </c>
      <c r="F13" s="4">
        <f t="shared" si="4"/>
        <v>2192.5</v>
      </c>
      <c r="G13" s="12"/>
      <c r="H13" s="7"/>
      <c r="I13" s="7"/>
      <c r="J13" s="7"/>
      <c r="K13" s="7">
        <f t="shared" si="1"/>
        <v>0</v>
      </c>
      <c r="L13" s="10">
        <v>1</v>
      </c>
      <c r="M13" s="7">
        <v>1937.5</v>
      </c>
      <c r="N13" s="7">
        <v>246.1</v>
      </c>
      <c r="O13" s="7">
        <v>8.9</v>
      </c>
      <c r="P13" s="7">
        <f t="shared" si="2"/>
        <v>2192.5</v>
      </c>
      <c r="Q13" s="3" t="s">
        <v>2</v>
      </c>
      <c r="R13" s="7">
        <v>598.4</v>
      </c>
      <c r="S13" s="7">
        <v>93.3</v>
      </c>
      <c r="T13" s="7">
        <v>0.1</v>
      </c>
      <c r="U13" s="7">
        <f>R13+S13+T13</f>
        <v>691.8</v>
      </c>
      <c r="V13" s="7">
        <v>90.5</v>
      </c>
      <c r="W13" s="7">
        <v>28.6</v>
      </c>
      <c r="X13" s="7">
        <v>0.4</v>
      </c>
      <c r="Y13" s="7">
        <f t="shared" si="5"/>
        <v>119.5</v>
      </c>
      <c r="Z13" s="7">
        <v>81.1</v>
      </c>
      <c r="AA13" s="7">
        <v>25.7</v>
      </c>
      <c r="AB13" s="7"/>
      <c r="AC13" s="7">
        <f t="shared" si="6"/>
        <v>106.8</v>
      </c>
    </row>
    <row r="14" spans="1:29" s="15" customFormat="1" ht="39" customHeight="1">
      <c r="A14" s="5" t="s">
        <v>3</v>
      </c>
      <c r="B14" s="9"/>
      <c r="C14" s="4">
        <f t="shared" si="3"/>
        <v>983.6999999999999</v>
      </c>
      <c r="D14" s="14">
        <f>D15+D16+D17+D18+D19</f>
        <v>1686</v>
      </c>
      <c r="E14" s="14">
        <f>E15+E16+E17+E18+E19</f>
        <v>31.799999999999997</v>
      </c>
      <c r="F14" s="14">
        <f>F15+F16+F17+F18+F19</f>
        <v>2701.4999999999995</v>
      </c>
      <c r="G14" s="14"/>
      <c r="H14" s="14">
        <f>H15+H16+H17+H18+H19</f>
        <v>423.9</v>
      </c>
      <c r="I14" s="9">
        <f>I15+I16+I17+I18+I19</f>
        <v>1152.6000000000001</v>
      </c>
      <c r="J14" s="9">
        <f>J15+J16+J17+J18+J19</f>
        <v>25.7</v>
      </c>
      <c r="K14" s="7">
        <f t="shared" si="1"/>
        <v>1602.2</v>
      </c>
      <c r="L14" s="12"/>
      <c r="M14" s="7">
        <v>559.8</v>
      </c>
      <c r="N14" s="7">
        <v>533.4</v>
      </c>
      <c r="O14" s="7">
        <v>6.1</v>
      </c>
      <c r="P14" s="7">
        <f t="shared" si="2"/>
        <v>1099.2999999999997</v>
      </c>
      <c r="Q14" s="5" t="s">
        <v>3</v>
      </c>
      <c r="R14" s="9">
        <f aca="true" t="shared" si="7" ref="R14:X14">R15+R16+R17+R18+R19</f>
        <v>79.1</v>
      </c>
      <c r="S14" s="9">
        <f t="shared" si="7"/>
        <v>169</v>
      </c>
      <c r="T14" s="9">
        <f t="shared" si="7"/>
        <v>0.1</v>
      </c>
      <c r="U14" s="9">
        <f t="shared" si="7"/>
        <v>248.2</v>
      </c>
      <c r="V14" s="9">
        <f t="shared" si="7"/>
        <v>196.2</v>
      </c>
      <c r="W14" s="9">
        <f t="shared" si="7"/>
        <v>124.2</v>
      </c>
      <c r="X14" s="9">
        <f t="shared" si="7"/>
        <v>0</v>
      </c>
      <c r="Y14" s="9">
        <f t="shared" si="5"/>
        <v>320.4</v>
      </c>
      <c r="Z14" s="9">
        <f>Z15+Z16+Z17+Z18+Z19</f>
        <v>283.8</v>
      </c>
      <c r="AA14" s="9">
        <f>AA15+AA16+AA17+AA18+AA19</f>
        <v>262.1</v>
      </c>
      <c r="AB14" s="9">
        <f>AB15+AB16+AB17+AB18+AB19</f>
        <v>6</v>
      </c>
      <c r="AC14" s="9">
        <f t="shared" si="6"/>
        <v>551.9000000000001</v>
      </c>
    </row>
    <row r="15" spans="1:29" ht="61.5" customHeight="1">
      <c r="A15" s="5" t="s">
        <v>20</v>
      </c>
      <c r="B15" s="8">
        <v>1</v>
      </c>
      <c r="C15" s="4">
        <f t="shared" si="3"/>
        <v>17.8</v>
      </c>
      <c r="D15" s="9">
        <f aca="true" t="shared" si="8" ref="D15:F19">I15+N15</f>
        <v>61.7</v>
      </c>
      <c r="E15" s="9">
        <f t="shared" si="8"/>
        <v>12.8</v>
      </c>
      <c r="F15" s="9">
        <f t="shared" si="8"/>
        <v>92.3</v>
      </c>
      <c r="G15" s="10">
        <v>1</v>
      </c>
      <c r="H15" s="9">
        <v>17.8</v>
      </c>
      <c r="I15" s="9">
        <v>61.7</v>
      </c>
      <c r="J15" s="9">
        <v>12.8</v>
      </c>
      <c r="K15" s="7">
        <f t="shared" si="1"/>
        <v>92.3</v>
      </c>
      <c r="L15" s="4"/>
      <c r="M15" s="7">
        <f aca="true" t="shared" si="9" ref="M15:O18">R15+V15+Z15</f>
        <v>0</v>
      </c>
      <c r="N15" s="7">
        <f t="shared" si="9"/>
        <v>0</v>
      </c>
      <c r="O15" s="7">
        <f t="shared" si="9"/>
        <v>0</v>
      </c>
      <c r="P15" s="7">
        <f t="shared" si="2"/>
        <v>0</v>
      </c>
      <c r="Q15" s="5" t="s">
        <v>20</v>
      </c>
      <c r="R15" s="4"/>
      <c r="S15" s="4"/>
      <c r="T15" s="4"/>
      <c r="U15" s="7">
        <f>R15+S15+T15</f>
        <v>0</v>
      </c>
      <c r="V15" s="4"/>
      <c r="W15" s="4"/>
      <c r="X15" s="4"/>
      <c r="Y15" s="7">
        <f t="shared" si="5"/>
        <v>0</v>
      </c>
      <c r="Z15" s="4"/>
      <c r="AA15" s="4"/>
      <c r="AB15" s="4"/>
      <c r="AC15" s="7">
        <f t="shared" si="6"/>
        <v>0</v>
      </c>
    </row>
    <row r="16" spans="1:29" ht="18" customHeight="1">
      <c r="A16" s="5" t="s">
        <v>21</v>
      </c>
      <c r="B16" s="8">
        <v>0.6</v>
      </c>
      <c r="C16" s="4">
        <f t="shared" si="3"/>
        <v>182.2</v>
      </c>
      <c r="D16" s="9">
        <f t="shared" si="8"/>
        <v>269.4</v>
      </c>
      <c r="E16" s="9">
        <f t="shared" si="8"/>
        <v>4.3</v>
      </c>
      <c r="F16" s="9">
        <f t="shared" si="8"/>
        <v>455.9</v>
      </c>
      <c r="G16" s="10">
        <v>0.6</v>
      </c>
      <c r="H16" s="9">
        <v>182.2</v>
      </c>
      <c r="I16" s="9">
        <v>269.4</v>
      </c>
      <c r="J16" s="9">
        <v>4.3</v>
      </c>
      <c r="K16" s="7">
        <f t="shared" si="1"/>
        <v>455.9</v>
      </c>
      <c r="L16" s="4"/>
      <c r="M16" s="7">
        <f t="shared" si="9"/>
        <v>0</v>
      </c>
      <c r="N16" s="7">
        <f t="shared" si="9"/>
        <v>0</v>
      </c>
      <c r="O16" s="7">
        <f t="shared" si="9"/>
        <v>0</v>
      </c>
      <c r="P16" s="7">
        <f t="shared" si="2"/>
        <v>0</v>
      </c>
      <c r="Q16" s="5" t="s">
        <v>21</v>
      </c>
      <c r="R16" s="4"/>
      <c r="S16" s="4"/>
      <c r="T16" s="4"/>
      <c r="U16" s="7">
        <f>R16+S16+T16</f>
        <v>0</v>
      </c>
      <c r="V16" s="4"/>
      <c r="W16" s="4"/>
      <c r="X16" s="4"/>
      <c r="Y16" s="7">
        <f t="shared" si="5"/>
        <v>0</v>
      </c>
      <c r="Z16" s="4"/>
      <c r="AA16" s="4"/>
      <c r="AB16" s="4"/>
      <c r="AC16" s="7">
        <f t="shared" si="6"/>
        <v>0</v>
      </c>
    </row>
    <row r="17" spans="1:29" ht="38.25" customHeight="1">
      <c r="A17" s="5" t="s">
        <v>22</v>
      </c>
      <c r="B17" s="8">
        <v>0.5</v>
      </c>
      <c r="C17" s="4">
        <f t="shared" si="3"/>
        <v>201.2</v>
      </c>
      <c r="D17" s="9">
        <f t="shared" si="8"/>
        <v>673.6</v>
      </c>
      <c r="E17" s="9">
        <f t="shared" si="8"/>
        <v>8.4</v>
      </c>
      <c r="F17" s="9">
        <f t="shared" si="8"/>
        <v>883.1999999999999</v>
      </c>
      <c r="G17" s="10">
        <v>0.5</v>
      </c>
      <c r="H17" s="9">
        <v>201.2</v>
      </c>
      <c r="I17" s="9">
        <v>673.6</v>
      </c>
      <c r="J17" s="9">
        <v>8.4</v>
      </c>
      <c r="K17" s="7">
        <f t="shared" si="1"/>
        <v>883.1999999999999</v>
      </c>
      <c r="L17" s="4"/>
      <c r="M17" s="7">
        <f t="shared" si="9"/>
        <v>0</v>
      </c>
      <c r="N17" s="7">
        <f t="shared" si="9"/>
        <v>0</v>
      </c>
      <c r="O17" s="7">
        <f t="shared" si="9"/>
        <v>0</v>
      </c>
      <c r="P17" s="7">
        <f t="shared" si="2"/>
        <v>0</v>
      </c>
      <c r="Q17" s="5" t="s">
        <v>22</v>
      </c>
      <c r="R17" s="4"/>
      <c r="S17" s="4"/>
      <c r="T17" s="4"/>
      <c r="U17" s="7">
        <f>R17+S17+T17</f>
        <v>0</v>
      </c>
      <c r="V17" s="4"/>
      <c r="W17" s="4"/>
      <c r="X17" s="4"/>
      <c r="Y17" s="7">
        <f t="shared" si="5"/>
        <v>0</v>
      </c>
      <c r="Z17" s="4"/>
      <c r="AA17" s="4"/>
      <c r="AB17" s="4"/>
      <c r="AC17" s="7">
        <f t="shared" si="6"/>
        <v>0</v>
      </c>
    </row>
    <row r="18" spans="1:29" ht="27.75" customHeight="1">
      <c r="A18" s="5" t="s">
        <v>5</v>
      </c>
      <c r="B18" s="8">
        <v>1</v>
      </c>
      <c r="C18" s="4">
        <f t="shared" si="3"/>
        <v>22.7</v>
      </c>
      <c r="D18" s="9">
        <f t="shared" si="8"/>
        <v>147.9</v>
      </c>
      <c r="E18" s="9">
        <f t="shared" si="8"/>
        <v>0.2</v>
      </c>
      <c r="F18" s="9">
        <f t="shared" si="8"/>
        <v>170.79999999999998</v>
      </c>
      <c r="G18" s="10">
        <v>1</v>
      </c>
      <c r="H18" s="9">
        <v>22.7</v>
      </c>
      <c r="I18" s="9">
        <v>147.9</v>
      </c>
      <c r="J18" s="9">
        <v>0.2</v>
      </c>
      <c r="K18" s="7">
        <f t="shared" si="1"/>
        <v>170.79999999999998</v>
      </c>
      <c r="L18" s="4"/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2"/>
        <v>0</v>
      </c>
      <c r="Q18" s="5" t="s">
        <v>5</v>
      </c>
      <c r="R18" s="4"/>
      <c r="S18" s="4"/>
      <c r="T18" s="4"/>
      <c r="U18" s="7">
        <f>R18+S18+T18</f>
        <v>0</v>
      </c>
      <c r="V18" s="4"/>
      <c r="W18" s="4"/>
      <c r="X18" s="4"/>
      <c r="Y18" s="7">
        <f t="shared" si="5"/>
        <v>0</v>
      </c>
      <c r="Z18" s="4"/>
      <c r="AA18" s="4"/>
      <c r="AB18" s="4"/>
      <c r="AC18" s="7">
        <f t="shared" si="6"/>
        <v>0</v>
      </c>
    </row>
    <row r="19" spans="1:29" ht="40.5" customHeight="1">
      <c r="A19" s="5" t="s">
        <v>6</v>
      </c>
      <c r="B19" s="8">
        <v>1</v>
      </c>
      <c r="C19" s="4">
        <f t="shared" si="3"/>
        <v>559.8</v>
      </c>
      <c r="D19" s="9">
        <f t="shared" si="8"/>
        <v>533.4</v>
      </c>
      <c r="E19" s="9">
        <f t="shared" si="8"/>
        <v>6.1</v>
      </c>
      <c r="F19" s="9">
        <f t="shared" si="8"/>
        <v>1099.2999999999997</v>
      </c>
      <c r="G19" s="4"/>
      <c r="H19" s="9"/>
      <c r="I19" s="9"/>
      <c r="J19" s="9"/>
      <c r="K19" s="7">
        <f t="shared" si="1"/>
        <v>0</v>
      </c>
      <c r="L19" s="10">
        <v>1</v>
      </c>
      <c r="M19" s="7">
        <v>559.8</v>
      </c>
      <c r="N19" s="7">
        <v>533.4</v>
      </c>
      <c r="O19" s="7">
        <v>6.1</v>
      </c>
      <c r="P19" s="7">
        <f t="shared" si="2"/>
        <v>1099.2999999999997</v>
      </c>
      <c r="Q19" s="5" t="s">
        <v>6</v>
      </c>
      <c r="R19" s="9">
        <v>79.1</v>
      </c>
      <c r="S19" s="9">
        <v>169</v>
      </c>
      <c r="T19" s="9">
        <v>0.1</v>
      </c>
      <c r="U19" s="9">
        <f>R19+S19+T19</f>
        <v>248.2</v>
      </c>
      <c r="V19" s="9">
        <v>196.2</v>
      </c>
      <c r="W19" s="9">
        <v>124.2</v>
      </c>
      <c r="X19" s="9"/>
      <c r="Y19" s="9">
        <f t="shared" si="5"/>
        <v>320.4</v>
      </c>
      <c r="Z19" s="9">
        <v>283.8</v>
      </c>
      <c r="AA19" s="9">
        <v>262.1</v>
      </c>
      <c r="AB19" s="9">
        <v>6</v>
      </c>
      <c r="AC19" s="9">
        <f t="shared" si="6"/>
        <v>551.9000000000001</v>
      </c>
    </row>
    <row r="20" spans="1:29" ht="15.75">
      <c r="A20" s="6" t="s">
        <v>4</v>
      </c>
      <c r="B20" s="4"/>
      <c r="C20" s="18">
        <f>C9+C10+C11+C12+C13+C14</f>
        <v>5282.499999999999</v>
      </c>
      <c r="D20" s="18">
        <f>D9+D10+D11+D12+D13+D14</f>
        <v>2673.5</v>
      </c>
      <c r="E20" s="18">
        <f>E9+E10+E11+E12+E13+E14</f>
        <v>224.10000000000002</v>
      </c>
      <c r="F20" s="18">
        <f>C20+D20+E20</f>
        <v>8180.099999999999</v>
      </c>
      <c r="G20" s="13"/>
      <c r="H20" s="13">
        <f>H9+H10+H11+H14</f>
        <v>1903.5</v>
      </c>
      <c r="I20" s="13">
        <f>I9+I10+I11+I14</f>
        <v>1643.9</v>
      </c>
      <c r="J20" s="13">
        <f>J9+J10+J11+J14</f>
        <v>172.1</v>
      </c>
      <c r="K20" s="13">
        <f>K9+K10+K11+K14</f>
        <v>3719.5</v>
      </c>
      <c r="L20" s="4"/>
      <c r="M20" s="13">
        <f>R20+V20+Z20</f>
        <v>1879.7000000000003</v>
      </c>
      <c r="N20" s="13">
        <f>S20+W20+AA20</f>
        <v>840.4000000000001</v>
      </c>
      <c r="O20" s="13">
        <f>T20+X20+AB20</f>
        <v>22.1</v>
      </c>
      <c r="P20" s="13">
        <f t="shared" si="2"/>
        <v>2742.2000000000003</v>
      </c>
      <c r="Q20" s="6" t="s">
        <v>4</v>
      </c>
      <c r="R20" s="16">
        <f aca="true" t="shared" si="10" ref="R20:AC20">R9+R10+R12+R13+R14</f>
        <v>938.3000000000001</v>
      </c>
      <c r="S20" s="13">
        <f t="shared" si="10"/>
        <v>324.4</v>
      </c>
      <c r="T20" s="13">
        <f t="shared" si="10"/>
        <v>9.1</v>
      </c>
      <c r="U20" s="13">
        <f t="shared" si="10"/>
        <v>1271.8</v>
      </c>
      <c r="V20" s="13">
        <f t="shared" si="10"/>
        <v>405.5</v>
      </c>
      <c r="W20" s="13">
        <f t="shared" si="10"/>
        <v>187.6</v>
      </c>
      <c r="X20" s="13">
        <f t="shared" si="10"/>
        <v>7</v>
      </c>
      <c r="Y20" s="13">
        <f t="shared" si="10"/>
        <v>600.1</v>
      </c>
      <c r="Z20" s="13">
        <f t="shared" si="10"/>
        <v>535.9</v>
      </c>
      <c r="AA20" s="13">
        <f t="shared" si="10"/>
        <v>328.40000000000003</v>
      </c>
      <c r="AB20" s="13">
        <f t="shared" si="10"/>
        <v>6</v>
      </c>
      <c r="AC20" s="13">
        <f t="shared" si="10"/>
        <v>870.3000000000001</v>
      </c>
    </row>
  </sheetData>
  <sheetProtection/>
  <mergeCells count="10">
    <mergeCell ref="V7:Y7"/>
    <mergeCell ref="Z7:AC7"/>
    <mergeCell ref="R7:U7"/>
    <mergeCell ref="A3:L3"/>
    <mergeCell ref="A4:L4"/>
    <mergeCell ref="B7:F7"/>
    <mergeCell ref="G7:K7"/>
    <mergeCell ref="L7:P7"/>
    <mergeCell ref="A7:A8"/>
    <mergeCell ref="Q7:Q8"/>
  </mergeCells>
  <printOptions/>
  <pageMargins left="0.17" right="0.17" top="0.34" bottom="0.52" header="0.17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voronina_av</dc:creator>
  <cp:keywords/>
  <dc:description/>
  <cp:lastModifiedBy>TENSOR</cp:lastModifiedBy>
  <cp:lastPrinted>2011-01-27T10:03:55Z</cp:lastPrinted>
  <dcterms:created xsi:type="dcterms:W3CDTF">2009-07-30T04:39:25Z</dcterms:created>
  <dcterms:modified xsi:type="dcterms:W3CDTF">2011-03-04T11:17:25Z</dcterms:modified>
  <cp:category/>
  <cp:version/>
  <cp:contentType/>
  <cp:contentStatus/>
</cp:coreProperties>
</file>